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7C5C3E0-AAA6-4BB4-A395-93420E5C0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SEBNI DIO" sheetId="9" r:id="rId1"/>
    <sheet name="Sheet2" sheetId="11" r:id="rId2"/>
    <sheet name="Sheet1" sheetId="10" r:id="rId3"/>
  </sheets>
  <definedNames>
    <definedName name="_xlnm._FilterDatabase" localSheetId="0" hidden="1">'POSEBNI DIO'!$A$11:$I$318</definedName>
    <definedName name="_xlnm.Print_Area" localSheetId="0">'POSEBNI DIO'!$A$1:$E$329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9" i="9" l="1"/>
  <c r="C224" i="9"/>
  <c r="C275" i="9"/>
  <c r="E275" i="9"/>
  <c r="C265" i="9"/>
  <c r="C261" i="9" s="1"/>
  <c r="E265" i="9"/>
  <c r="E87" i="9"/>
  <c r="D94" i="9"/>
  <c r="D92" i="9"/>
  <c r="E91" i="9"/>
  <c r="E261" i="9" l="1"/>
  <c r="C87" i="9"/>
  <c r="C102" i="9"/>
  <c r="E102" i="9"/>
  <c r="E100" i="9"/>
  <c r="D100" i="9" s="1"/>
  <c r="E98" i="9"/>
  <c r="D268" i="9"/>
  <c r="D98" i="9" l="1"/>
  <c r="E86" i="9"/>
  <c r="D189" i="9"/>
  <c r="E158" i="9"/>
  <c r="E43" i="9" l="1"/>
  <c r="E41" i="9"/>
  <c r="E38" i="9"/>
  <c r="E37" i="9" l="1"/>
  <c r="D262" i="9" l="1"/>
  <c r="D263" i="9"/>
  <c r="D264" i="9"/>
  <c r="D265" i="9"/>
  <c r="D266" i="9"/>
  <c r="D267" i="9"/>
  <c r="D269" i="9"/>
  <c r="D270" i="9"/>
  <c r="D271" i="9"/>
  <c r="D272" i="9"/>
  <c r="D273" i="9"/>
  <c r="D274" i="9"/>
  <c r="D275" i="9"/>
  <c r="D276" i="9"/>
  <c r="D277" i="9"/>
  <c r="D286" i="9"/>
  <c r="D287" i="9"/>
  <c r="D288" i="9"/>
  <c r="D289" i="9"/>
  <c r="D290" i="9"/>
  <c r="D291" i="9"/>
  <c r="D152" i="9"/>
  <c r="D153" i="9"/>
  <c r="D154" i="9"/>
  <c r="D155" i="9"/>
  <c r="D161" i="9"/>
  <c r="D162" i="9"/>
  <c r="D163" i="9"/>
  <c r="D164" i="9"/>
  <c r="D165" i="9"/>
  <c r="D166" i="9"/>
  <c r="D180" i="9"/>
  <c r="D181" i="9"/>
  <c r="D184" i="9"/>
  <c r="D185" i="9"/>
  <c r="D186" i="9"/>
  <c r="D188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15" i="9"/>
  <c r="D219" i="9"/>
  <c r="D221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88" i="9"/>
  <c r="D90" i="9"/>
  <c r="D93" i="9"/>
  <c r="D95" i="9"/>
  <c r="D97" i="9"/>
  <c r="D102" i="9"/>
  <c r="D107" i="9"/>
  <c r="D108" i="9"/>
  <c r="D113" i="9"/>
  <c r="D114" i="9"/>
  <c r="D115" i="9"/>
  <c r="D116" i="9"/>
  <c r="D119" i="9"/>
  <c r="D120" i="9"/>
  <c r="D121" i="9"/>
  <c r="D122" i="9"/>
  <c r="D123" i="9"/>
  <c r="D129" i="9"/>
  <c r="D62" i="9"/>
  <c r="D63" i="9"/>
  <c r="D67" i="9"/>
  <c r="D70" i="9"/>
  <c r="D71" i="9"/>
  <c r="D72" i="9"/>
  <c r="E35" i="9" l="1"/>
  <c r="D25" i="9"/>
  <c r="D30" i="9"/>
  <c r="D254" i="9"/>
  <c r="D295" i="9"/>
  <c r="D261" i="9"/>
  <c r="E282" i="9"/>
  <c r="C282" i="9"/>
  <c r="E279" i="9"/>
  <c r="C279" i="9"/>
  <c r="E292" i="9"/>
  <c r="C292" i="9"/>
  <c r="E127" i="9"/>
  <c r="C127" i="9"/>
  <c r="E130" i="9"/>
  <c r="C130" i="9"/>
  <c r="E134" i="9"/>
  <c r="C134" i="9"/>
  <c r="E117" i="9"/>
  <c r="D117" i="9" s="1"/>
  <c r="E109" i="9"/>
  <c r="E105" i="9"/>
  <c r="C105" i="9"/>
  <c r="C124" i="9"/>
  <c r="C91" i="9"/>
  <c r="C86" i="9" s="1"/>
  <c r="E217" i="9"/>
  <c r="D217" i="9" s="1"/>
  <c r="C211" i="9"/>
  <c r="E207" i="9"/>
  <c r="C207" i="9"/>
  <c r="C206" i="9" s="1"/>
  <c r="E222" i="9"/>
  <c r="C222" i="9"/>
  <c r="E190" i="9"/>
  <c r="E182" i="9"/>
  <c r="C182" i="9"/>
  <c r="C190" i="9"/>
  <c r="E187" i="9"/>
  <c r="C187" i="9"/>
  <c r="E178" i="9"/>
  <c r="C178" i="9"/>
  <c r="E172" i="9"/>
  <c r="C172" i="9"/>
  <c r="E168" i="9"/>
  <c r="C168" i="9"/>
  <c r="E139" i="9"/>
  <c r="C139" i="9"/>
  <c r="E143" i="9"/>
  <c r="C143" i="9"/>
  <c r="E149" i="9"/>
  <c r="C149" i="9"/>
  <c r="C158" i="9"/>
  <c r="E156" i="9"/>
  <c r="C156" i="9"/>
  <c r="C52" i="9"/>
  <c r="E52" i="9"/>
  <c r="E66" i="9"/>
  <c r="C66" i="9"/>
  <c r="C64" i="9"/>
  <c r="E64" i="9"/>
  <c r="E60" i="9"/>
  <c r="C60" i="9"/>
  <c r="E58" i="9"/>
  <c r="C58" i="9"/>
  <c r="C38" i="9"/>
  <c r="C167" i="9" l="1"/>
  <c r="D130" i="9"/>
  <c r="D58" i="9"/>
  <c r="D158" i="9"/>
  <c r="D168" i="9"/>
  <c r="D178" i="9"/>
  <c r="C126" i="9"/>
  <c r="C278" i="9"/>
  <c r="D156" i="9"/>
  <c r="D222" i="9"/>
  <c r="D105" i="9"/>
  <c r="D279" i="9"/>
  <c r="D190" i="9"/>
  <c r="C47" i="9"/>
  <c r="C109" i="9"/>
  <c r="D109" i="9" s="1"/>
  <c r="D292" i="9"/>
  <c r="D282" i="9"/>
  <c r="E138" i="9"/>
  <c r="D143" i="9"/>
  <c r="D60" i="9"/>
  <c r="D149" i="9"/>
  <c r="D139" i="9"/>
  <c r="D172" i="9"/>
  <c r="D187" i="9"/>
  <c r="D182" i="9"/>
  <c r="E224" i="9"/>
  <c r="D224" i="9" s="1"/>
  <c r="D207" i="9"/>
  <c r="D134" i="9"/>
  <c r="D127" i="9"/>
  <c r="E211" i="9"/>
  <c r="D86" i="9"/>
  <c r="D87" i="9"/>
  <c r="E104" i="9"/>
  <c r="C35" i="9"/>
  <c r="D35" i="9" s="1"/>
  <c r="C37" i="9"/>
  <c r="D37" i="9" s="1"/>
  <c r="D66" i="9"/>
  <c r="D64" i="9"/>
  <c r="D52" i="9"/>
  <c r="E167" i="9"/>
  <c r="D91" i="9"/>
  <c r="E126" i="9"/>
  <c r="E278" i="9"/>
  <c r="C138" i="9"/>
  <c r="E47" i="9"/>
  <c r="D126" i="9" l="1"/>
  <c r="D278" i="9"/>
  <c r="E206" i="9"/>
  <c r="E73" i="9"/>
  <c r="D167" i="9"/>
  <c r="D47" i="9"/>
  <c r="C104" i="9"/>
  <c r="D104" i="9" s="1"/>
  <c r="D206" i="9"/>
  <c r="D211" i="9"/>
  <c r="D138" i="9"/>
  <c r="E295" i="9"/>
  <c r="C295" i="9"/>
  <c r="E259" i="9"/>
  <c r="C259" i="9"/>
  <c r="E254" i="9"/>
  <c r="C254" i="9"/>
  <c r="C136" i="9"/>
  <c r="E45" i="9"/>
  <c r="C45" i="9"/>
  <c r="E30" i="9"/>
  <c r="C30" i="9"/>
  <c r="E25" i="9"/>
  <c r="C25" i="9"/>
  <c r="C23" i="9"/>
  <c r="E19" i="9"/>
  <c r="C19" i="9"/>
  <c r="E15" i="9"/>
  <c r="C15" i="9"/>
  <c r="C73" i="9" l="1"/>
  <c r="D73" i="9" s="1"/>
  <c r="E136" i="9"/>
  <c r="D259" i="9"/>
  <c r="D19" i="9"/>
  <c r="D15" i="9"/>
  <c r="E14" i="9"/>
  <c r="E12" i="9" s="1"/>
  <c r="D45" i="9"/>
  <c r="C14" i="9"/>
  <c r="D136" i="9" l="1"/>
  <c r="E8" i="9"/>
  <c r="E9" i="9" s="1"/>
  <c r="D14" i="9"/>
  <c r="C12" i="9"/>
  <c r="D12" i="9" s="1"/>
  <c r="E10" i="9" l="1"/>
  <c r="C8" i="9"/>
  <c r="C9" i="9" s="1"/>
  <c r="C10" i="9" s="1"/>
  <c r="D8" i="9"/>
  <c r="D9" i="9" l="1"/>
  <c r="D10" i="9"/>
</calcChain>
</file>

<file path=xl/sharedStrings.xml><?xml version="1.0" encoding="utf-8"?>
<sst xmlns="http://schemas.openxmlformats.org/spreadsheetml/2006/main" count="625" uniqueCount="136">
  <si>
    <t>Opći prihodi i primici</t>
  </si>
  <si>
    <t>A621003</t>
  </si>
  <si>
    <t>REDOVNA DJELATNOST SVEUČILIŠTA U OSIJEKU</t>
  </si>
  <si>
    <t>A621038</t>
  </si>
  <si>
    <t>PROGRAMI VJEŽBAONICA VISOKIH UČILIŠTA</t>
  </si>
  <si>
    <t>Sredstva učešća za pomoći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</si>
  <si>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</si>
  <si>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</si>
  <si>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</si>
  <si>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</si>
  <si>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</si>
  <si>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</si>
  <si>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</si>
  <si>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</si>
  <si>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</si>
  <si>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</si>
  <si>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</si>
  <si>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</si>
  <si>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</si>
  <si>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</si>
  <si>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</si>
  <si>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</si>
  <si>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</si>
  <si>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</si>
  <si>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A679110</t>
  </si>
  <si>
    <t>POTPORA UMJETNIČKIM STUDIJIMA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</si>
  <si>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</si>
  <si>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</si>
  <si>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</si>
  <si>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</si>
  <si>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</si>
  <si>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</si>
  <si>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</si>
  <si>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</si>
  <si>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</si>
  <si>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</si>
  <si>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</si>
  <si>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</si>
  <si>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</si>
  <si>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</si>
  <si>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</si>
  <si>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</si>
  <si>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</si>
  <si>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</si>
  <si>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</si>
  <si>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</si>
  <si>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</si>
  <si>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</si>
  <si>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12</t>
  </si>
  <si>
    <t>52</t>
  </si>
  <si>
    <t>561</t>
  </si>
  <si>
    <t>563</t>
  </si>
  <si>
    <t>3705</t>
  </si>
  <si>
    <t>VISOKO OBRAZOVANJE</t>
  </si>
  <si>
    <t>08006</t>
  </si>
  <si>
    <t>Sveučilišta i veleučilišta u Republici Hrvatskoj</t>
  </si>
  <si>
    <t>61</t>
  </si>
  <si>
    <t>71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</si>
  <si>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</si>
  <si>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</si>
  <si>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</si>
  <si>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</si>
  <si>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Subvencije trgovačkim društvima, zadrugama, poljoprivrednicima i obrtnicima iz EU sredstava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</si>
  <si>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</si>
  <si>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</si>
  <si>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</si>
  <si>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</si>
  <si>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</si>
  <si>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</si>
  <si>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</si>
  <si>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</si>
  <si>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</si>
  <si>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</si>
  <si>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</si>
  <si>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</si>
  <si>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</si>
  <si>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</si>
  <si>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</si>
  <si>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</si>
  <si>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</si>
  <si>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</si>
  <si>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</si>
  <si>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</si>
  <si>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</si>
  <si>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</si>
  <si>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</si>
  <si>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</si>
  <si>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</si>
  <si>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</si>
  <si>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</si>
  <si>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neproizvedene dugotrajne imovine</t>
  </si>
  <si>
    <t>412</t>
  </si>
  <si>
    <t>Nematerijalna imovina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</si>
  <si>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</si>
  <si>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</si>
  <si>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</si>
  <si>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</si>
  <si>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</si>
  <si>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</si>
  <si>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</si>
  <si>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</si>
  <si>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</si>
  <si>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Pomoći dane u inozemstvo i unutar općeg proračuna</t>
  </si>
  <si>
    <t>362</t>
  </si>
  <si>
    <t>Pomoći međunarodnim organizacijama te institucijama i tijelima EU</t>
  </si>
  <si>
    <t>369</t>
  </si>
  <si>
    <t>Prijenosi između proračunskih korisnika istog proračuna</t>
  </si>
  <si>
    <t>Subvencije</t>
  </si>
  <si>
    <t>353</t>
  </si>
  <si>
    <t>342</t>
  </si>
  <si>
    <t>Kamate za primljene kredite i zajmove</t>
  </si>
  <si>
    <t>383</t>
  </si>
  <si>
    <t>Kazne, penali i naknade štete</t>
  </si>
  <si>
    <t>411</t>
  </si>
  <si>
    <t>Materijalna imovina - prirodna bogatstva</t>
  </si>
  <si>
    <t>423</t>
  </si>
  <si>
    <t>Prijevozna sredstva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</si>
  <si>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</si>
  <si>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</si>
  <si>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</si>
  <si>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Prihodi od nefin. imovine i nadoknade št</t>
  </si>
  <si>
    <t>352</t>
  </si>
  <si>
    <t>Subvencije trgovačkim društvima, poljoprivrednicima i obrtnicima izvan javnog sektora</t>
  </si>
  <si>
    <t>Europski fond za regionalni razvoj (EFRR</t>
  </si>
  <si>
    <t>Povećanje/ Smanjenje</t>
  </si>
  <si>
    <t>54 izvor 81</t>
  </si>
  <si>
    <t>POSEBNI DIO</t>
  </si>
  <si>
    <t>Sveučilište Josipa Juraja Strossmayera u Osijeku, Fakultet agrobiotehničkih znanosti u Osijeku</t>
  </si>
  <si>
    <t>prof. dr. sc. Krunoslav Zmaić</t>
  </si>
  <si>
    <t>_______________________</t>
  </si>
  <si>
    <t>Plan 2024.</t>
  </si>
  <si>
    <t>Novi plan 2024.</t>
  </si>
  <si>
    <t>IZMJENE I DOPUNE FINANCIJSKOG PLANA 2024.</t>
  </si>
  <si>
    <t>IZMJENE I DOPUNE FINANCIJSKOG PLANA 2024.- SVEUČILIŠTE JOSIPA JURJA STROSSMAYERA U OSIJEKU</t>
  </si>
  <si>
    <t>Pomoći inozemnim vladama</t>
  </si>
  <si>
    <t>Dekan: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</si>
</sst>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\ #,##0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0"/>
      <color rgb="FF000000"/>
      <name val="Open Sans"/>
    </font>
    <font>
      <b/>
      <sz val="12"/>
      <color indexed="8"/>
      <name val="Calibri"/>
      <family val="2"/>
      <charset val="238"/>
    </font>
    <font>
      <sz val="10"/>
      <color indexed="8"/>
      <name val="Open Sans"/>
    </font>
    <font>
      <b/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7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8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0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4" fillId="28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1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12" fillId="32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30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57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1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8" borderId="7" applyNumberFormat="0">
      <protection locked="0"/>
    </xf>
    <xf numFmtId="0" fontId="16" fillId="31" borderId="8" applyBorder="0"/>
    <xf numFmtId="4" fontId="13" fillId="59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9" borderId="5" applyNumberFormat="0" applyProtection="0">
      <alignment horizontal="left" vertical="top" indent="1"/>
    </xf>
    <xf numFmtId="4" fontId="24" fillId="60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1" borderId="6" applyNumberFormat="0" applyProtection="0">
      <alignment horizontal="left" vertical="center" indent="1"/>
    </xf>
    <xf numFmtId="0" fontId="12" fillId="62" borderId="3"/>
    <xf numFmtId="4" fontId="19" fillId="58" borderId="4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28" fillId="0" borderId="0"/>
  </cellStyleXfs>
  <cellXfs count="53">
    <xf numFmtId="0" fontId="0" fillId="0" borderId="0" xfId="0"/>
    <xf numFmtId="0" fontId="15" fillId="28" borderId="0" xfId="51"/>
    <xf numFmtId="0" fontId="12" fillId="22" borderId="4" xfId="43" quotePrefix="1" applyNumberFormat="1">
      <alignment horizontal="right" vertical="center"/>
    </xf>
    <xf numFmtId="0" fontId="12" fillId="5" borderId="4" xfId="44" quotePrefix="1" applyNumberFormat="1">
      <alignment horizontal="left" vertical="center" indent="1"/>
    </xf>
    <xf numFmtId="3" fontId="12" fillId="0" borderId="4" xfId="50" applyNumberFormat="1">
      <alignment horizontal="right" vertical="center"/>
    </xf>
    <xf numFmtId="3" fontId="12" fillId="23" borderId="4" xfId="45" applyNumberFormat="1">
      <alignment vertical="center"/>
    </xf>
    <xf numFmtId="0" fontId="12" fillId="24" borderId="4" xfId="46" quotePrefix="1" applyAlignment="1">
      <alignment horizontal="left" vertical="center" indent="2"/>
    </xf>
    <xf numFmtId="0" fontId="12" fillId="25" borderId="4" xfId="47" quotePrefix="1" applyAlignment="1">
      <alignment horizontal="left" vertical="center" indent="3"/>
    </xf>
    <xf numFmtId="0" fontId="12" fillId="25" borderId="4" xfId="47" quotePrefix="1">
      <alignment horizontal="left" vertical="center" indent="1"/>
    </xf>
    <xf numFmtId="0" fontId="12" fillId="24" borderId="4" xfId="46" quotePrefix="1">
      <alignment horizontal="left" vertical="center" indent="1"/>
    </xf>
    <xf numFmtId="0" fontId="12" fillId="21" borderId="4" xfId="41" quotePrefix="1">
      <alignment vertical="center"/>
    </xf>
    <xf numFmtId="0" fontId="12" fillId="2" borderId="4" xfId="48" quotePrefix="1">
      <alignment horizontal="left" vertical="center" wrapText="1" indent="1"/>
    </xf>
    <xf numFmtId="0" fontId="12" fillId="26" borderId="4" xfId="49" quotePrefix="1">
      <alignment horizontal="left" vertical="center" indent="1"/>
    </xf>
    <xf numFmtId="0" fontId="12" fillId="2" borderId="4" xfId="48" quotePrefix="1" applyAlignment="1">
      <alignment horizontal="left" vertical="center" wrapText="1" indent="4"/>
    </xf>
    <xf numFmtId="0" fontId="12" fillId="26" borderId="4" xfId="49" quotePrefix="1" applyAlignment="1">
      <alignment horizontal="left" vertical="center" indent="6"/>
    </xf>
    <xf numFmtId="0" fontId="12" fillId="26" borderId="4" xfId="49" quotePrefix="1" applyAlignment="1">
      <alignment horizontal="left" vertical="center" indent="7"/>
    </xf>
    <xf numFmtId="0" fontId="12" fillId="26" borderId="4" xfId="49" quotePrefix="1" applyAlignment="1">
      <alignment horizontal="left" vertical="center" indent="8"/>
    </xf>
    <xf numFmtId="0" fontId="12" fillId="26" borderId="4" xfId="49" quotePrefix="1" applyAlignment="1">
      <alignment horizontal="left" vertical="center" indent="9"/>
    </xf>
    <xf numFmtId="3" fontId="25" fillId="23" borderId="4" xfId="45" applyNumberFormat="1" applyFont="1">
      <alignment vertical="center"/>
    </xf>
    <xf numFmtId="0" fontId="12" fillId="26" borderId="4" xfId="49" quotePrefix="1" applyFont="1">
      <alignment horizontal="left" vertical="center" indent="1"/>
    </xf>
    <xf numFmtId="0" fontId="12" fillId="26" borderId="4" xfId="49" quotePrefix="1" applyFont="1" applyAlignment="1">
      <alignment horizontal="left" vertical="center" indent="6"/>
    </xf>
    <xf numFmtId="0" fontId="12" fillId="26" borderId="4" xfId="49" quotePrefix="1" applyFont="1" applyAlignment="1">
      <alignment horizontal="left" vertical="center" indent="8"/>
    </xf>
    <xf numFmtId="0" fontId="12" fillId="26" borderId="4" xfId="49" quotePrefix="1" applyFont="1" applyAlignment="1">
      <alignment horizontal="left" vertical="center" indent="9"/>
    </xf>
    <xf numFmtId="0" fontId="26" fillId="26" borderId="4" xfId="49" quotePrefix="1" applyFont="1" applyAlignment="1">
      <alignment horizontal="left" vertical="center" indent="5"/>
    </xf>
    <xf numFmtId="0" fontId="26" fillId="26" borderId="4" xfId="49" quotePrefix="1" applyFont="1">
      <alignment horizontal="left" vertical="center" indent="1"/>
    </xf>
    <xf numFmtId="0" fontId="27" fillId="27" borderId="4" xfId="42" quotePrefix="1" applyNumberFormat="1" applyFont="1" applyFill="1" applyAlignment="1">
      <alignment horizontal="left" vertical="center" wrapText="1" indent="1"/>
    </xf>
    <xf numFmtId="3" fontId="25" fillId="63" borderId="4" xfId="45" applyNumberFormat="1" applyFont="1" applyFill="1">
      <alignment vertical="center"/>
    </xf>
    <xf numFmtId="3" fontId="12" fillId="63" borderId="4" xfId="45" applyNumberFormat="1" applyFill="1">
      <alignment vertical="center"/>
    </xf>
    <xf numFmtId="3" fontId="12" fillId="63" borderId="4" xfId="50" applyNumberFormat="1" applyFill="1">
      <alignment horizontal="right" vertical="center"/>
    </xf>
    <xf numFmtId="164" fontId="12" fillId="63" borderId="4" xfId="45" applyNumberFormat="1" applyFill="1">
      <alignment vertical="center"/>
    </xf>
    <xf numFmtId="164" fontId="12" fillId="63" borderId="4" xfId="50" applyNumberFormat="1" applyFill="1">
      <alignment horizontal="right" vertical="center"/>
    </xf>
    <xf numFmtId="3" fontId="26" fillId="23" borderId="4" xfId="45" applyNumberFormat="1" applyFont="1">
      <alignment vertical="center"/>
    </xf>
    <xf numFmtId="3" fontId="27" fillId="27" borderId="4" xfId="42" quotePrefix="1" applyNumberFormat="1" applyFont="1" applyFill="1" applyAlignment="1">
      <alignment horizontal="left" vertical="center" wrapText="1" indent="1"/>
    </xf>
    <xf numFmtId="3" fontId="12" fillId="22" borderId="4" xfId="43" quotePrefix="1" applyNumberFormat="1">
      <alignment horizontal="right" vertical="center"/>
    </xf>
    <xf numFmtId="3" fontId="0" fillId="0" borderId="0" xfId="0" applyNumberFormat="1"/>
    <xf numFmtId="0" fontId="31" fillId="0" borderId="0" xfId="0" applyFont="1"/>
    <xf numFmtId="0" fontId="0" fillId="63" borderId="0" xfId="0" applyFill="1"/>
    <xf numFmtId="0" fontId="15" fillId="63" borderId="0" xfId="51" applyFill="1"/>
    <xf numFmtId="3" fontId="0" fillId="63" borderId="0" xfId="0" applyNumberFormat="1" applyFill="1"/>
    <xf numFmtId="0" fontId="27" fillId="21" borderId="9" xfId="41" quotePrefix="1" applyFont="1" applyBorder="1" applyAlignment="1">
      <alignment horizontal="center" vertical="center" wrapText="1"/>
    </xf>
    <xf numFmtId="0" fontId="27" fillId="21" borderId="10" xfId="41" quotePrefix="1" applyFont="1" applyBorder="1" applyAlignment="1">
      <alignment horizontal="center" vertical="center" wrapText="1"/>
    </xf>
    <xf numFmtId="0" fontId="29" fillId="0" borderId="0" xfId="106" applyFont="1" applyAlignment="1" applyProtection="1">
      <alignment horizontal="left" vertical="center" wrapText="1"/>
    </xf>
    <xf numFmtId="0" fontId="30" fillId="0" borderId="0" xfId="106" applyFont="1" applyAlignment="1" applyProtection="1">
      <alignment horizontal="left"/>
    </xf>
    <xf numFmtId="0" fontId="12" fillId="26" borderId="4" xfId="49" quotePrefix="1" applyAlignment="1">
      <alignment horizontal="center" vertical="center"/>
    </xf>
    <xf numFmtId="0" fontId="16" fillId="26" borderId="4" xfId="49" quotePrefix="1" applyFont="1" applyAlignment="1">
      <alignment horizontal="left" vertical="center" indent="7"/>
    </xf>
    <xf numFmtId="0" fontId="16" fillId="26" borderId="4" xfId="49" quotePrefix="1" applyFont="1">
      <alignment horizontal="left" vertical="center" indent="1"/>
    </xf>
    <xf numFmtId="0" fontId="16" fillId="26" borderId="4" xfId="49" quotePrefix="1" applyFont="1" applyAlignment="1">
      <alignment horizontal="center" vertical="center"/>
    </xf>
    <xf numFmtId="3" fontId="12" fillId="63" borderId="4" xfId="45" applyNumberFormat="1" applyFont="1" applyFill="1">
      <alignment vertical="center"/>
    </xf>
    <xf numFmtId="3" fontId="12" fillId="63" borderId="4" xfId="50" applyNumberFormat="1" applyFont="1" applyFill="1">
      <alignment horizontal="right" vertical="center"/>
    </xf>
    <xf numFmtId="3" fontId="12" fillId="0" borderId="4" xfId="50" applyNumberFormat="1" applyFont="1" applyFill="1" applyProtection="1">
      <alignment horizontal="right" vertical="center"/>
      <protection locked="0"/>
    </xf>
    <xf numFmtId="0" fontId="0" fillId="63" borderId="0" xfId="0" applyFill="1" applyBorder="1"/>
    <xf numFmtId="0" fontId="15" fillId="63" borderId="0" xfId="51" applyFill="1" applyBorder="1"/>
    <xf numFmtId="0" fontId="0" fillId="63" borderId="0" xfId="0" applyFill="1" applyAlignment="1">
      <alignment horizontal="center"/>
    </xf>
  </cellXfs>
  <cellStyles count="107">
    <cellStyle name="Accent1 - 20%" xfId="52" xr:uid="{00000000-0005-0000-0000-000000000000}"/>
    <cellStyle name="Accent1 - 40%" xfId="53" xr:uid="{00000000-0005-0000-0000-000001000000}"/>
    <cellStyle name="Accent1 - 60%" xfId="54" xr:uid="{00000000-0005-0000-0000-000002000000}"/>
    <cellStyle name="Accent2 - 20%" xfId="55" xr:uid="{00000000-0005-0000-0000-000003000000}"/>
    <cellStyle name="Accent2 - 40%" xfId="56" xr:uid="{00000000-0005-0000-0000-000004000000}"/>
    <cellStyle name="Accent2 - 60%" xfId="57" xr:uid="{00000000-0005-0000-0000-000005000000}"/>
    <cellStyle name="Accent3 - 20%" xfId="58" xr:uid="{00000000-0005-0000-0000-000006000000}"/>
    <cellStyle name="Accent3 - 40%" xfId="59" xr:uid="{00000000-0005-0000-0000-000007000000}"/>
    <cellStyle name="Accent3 - 60%" xfId="60" xr:uid="{00000000-0005-0000-0000-000008000000}"/>
    <cellStyle name="Accent4 - 20%" xfId="61" xr:uid="{00000000-0005-0000-0000-000009000000}"/>
    <cellStyle name="Accent4 - 40%" xfId="62" xr:uid="{00000000-0005-0000-0000-00000A000000}"/>
    <cellStyle name="Accent4 - 60%" xfId="63" xr:uid="{00000000-0005-0000-0000-00000B000000}"/>
    <cellStyle name="Accent5 - 20%" xfId="64" xr:uid="{00000000-0005-0000-0000-00000C000000}"/>
    <cellStyle name="Accent5 - 40%" xfId="65" xr:uid="{00000000-0005-0000-0000-00000D000000}"/>
    <cellStyle name="Accent5 - 60%" xfId="66" xr:uid="{00000000-0005-0000-0000-00000E000000}"/>
    <cellStyle name="Accent6 - 20%" xfId="67" xr:uid="{00000000-0005-0000-0000-00000F000000}"/>
    <cellStyle name="Accent6 - 40%" xfId="68" xr:uid="{00000000-0005-0000-0000-000010000000}"/>
    <cellStyle name="Accent6 - 60%" xfId="69" xr:uid="{00000000-0005-0000-0000-000011000000}"/>
    <cellStyle name="Emphasis 1" xfId="70" xr:uid="{00000000-0005-0000-0000-000012000000}"/>
    <cellStyle name="Emphasis 2" xfId="71" xr:uid="{00000000-0005-0000-0000-000013000000}"/>
    <cellStyle name="Emphasis 3" xfId="72" xr:uid="{00000000-0005-0000-0000-000014000000}"/>
    <cellStyle name="Normal 2" xfId="3" xr:uid="{00000000-0005-0000-0000-000016000000}"/>
    <cellStyle name="Normal 2 2" xfId="73" xr:uid="{00000000-0005-0000-0000-000017000000}"/>
    <cellStyle name="Normal 3" xfId="51" xr:uid="{00000000-0005-0000-0000-000018000000}"/>
    <cellStyle name="Normal 6" xfId="106" xr:uid="{00000000-0005-0000-0000-000019000000}"/>
    <cellStyle name="Normalno" xfId="0" builtinId="0"/>
    <cellStyle name="SAPBEXaggData" xfId="5" xr:uid="{00000000-0005-0000-0000-00001A000000}"/>
    <cellStyle name="SAPBEXaggData 2" xfId="45" xr:uid="{00000000-0005-0000-0000-00001B000000}"/>
    <cellStyle name="SAPBEXaggDataEmph" xfId="9" xr:uid="{00000000-0005-0000-0000-00001C000000}"/>
    <cellStyle name="SAPBEXaggDataEmph 2" xfId="74" xr:uid="{00000000-0005-0000-0000-00001D000000}"/>
    <cellStyle name="SAPBEXaggItem" xfId="10" xr:uid="{00000000-0005-0000-0000-00001E000000}"/>
    <cellStyle name="SAPBEXaggItem 2" xfId="44" xr:uid="{00000000-0005-0000-0000-00001F000000}"/>
    <cellStyle name="SAPBEXaggItemX" xfId="11" xr:uid="{00000000-0005-0000-0000-000020000000}"/>
    <cellStyle name="SAPBEXaggItemX 2" xfId="75" xr:uid="{00000000-0005-0000-0000-000021000000}"/>
    <cellStyle name="SAPBEXchaText" xfId="1" xr:uid="{00000000-0005-0000-0000-000022000000}"/>
    <cellStyle name="SAPBEXchaText 2" xfId="41" xr:uid="{00000000-0005-0000-0000-000023000000}"/>
    <cellStyle name="SAPBEXexcBad7" xfId="12" xr:uid="{00000000-0005-0000-0000-000024000000}"/>
    <cellStyle name="SAPBEXexcBad7 2" xfId="76" xr:uid="{00000000-0005-0000-0000-000025000000}"/>
    <cellStyle name="SAPBEXexcBad8" xfId="13" xr:uid="{00000000-0005-0000-0000-000026000000}"/>
    <cellStyle name="SAPBEXexcBad8 2" xfId="77" xr:uid="{00000000-0005-0000-0000-000027000000}"/>
    <cellStyle name="SAPBEXexcBad9" xfId="14" xr:uid="{00000000-0005-0000-0000-000028000000}"/>
    <cellStyle name="SAPBEXexcBad9 2" xfId="78" xr:uid="{00000000-0005-0000-0000-000029000000}"/>
    <cellStyle name="SAPBEXexcCritical4" xfId="15" xr:uid="{00000000-0005-0000-0000-00002A000000}"/>
    <cellStyle name="SAPBEXexcCritical4 2" xfId="79" xr:uid="{00000000-0005-0000-0000-00002B000000}"/>
    <cellStyle name="SAPBEXexcCritical5" xfId="16" xr:uid="{00000000-0005-0000-0000-00002C000000}"/>
    <cellStyle name="SAPBEXexcCritical5 2" xfId="80" xr:uid="{00000000-0005-0000-0000-00002D000000}"/>
    <cellStyle name="SAPBEXexcCritical6" xfId="17" xr:uid="{00000000-0005-0000-0000-00002E000000}"/>
    <cellStyle name="SAPBEXexcCritical6 2" xfId="81" xr:uid="{00000000-0005-0000-0000-00002F000000}"/>
    <cellStyle name="SAPBEXexcGood1" xfId="18" xr:uid="{00000000-0005-0000-0000-000030000000}"/>
    <cellStyle name="SAPBEXexcGood1 2" xfId="82" xr:uid="{00000000-0005-0000-0000-000031000000}"/>
    <cellStyle name="SAPBEXexcGood2" xfId="19" xr:uid="{00000000-0005-0000-0000-000032000000}"/>
    <cellStyle name="SAPBEXexcGood2 2" xfId="83" xr:uid="{00000000-0005-0000-0000-000033000000}"/>
    <cellStyle name="SAPBEXexcGood3" xfId="20" xr:uid="{00000000-0005-0000-0000-000034000000}"/>
    <cellStyle name="SAPBEXexcGood3 2" xfId="84" xr:uid="{00000000-0005-0000-0000-000035000000}"/>
    <cellStyle name="SAPBEXfilterDrill" xfId="21" xr:uid="{00000000-0005-0000-0000-000036000000}"/>
    <cellStyle name="SAPBEXfilterDrill 2" xfId="85" xr:uid="{00000000-0005-0000-0000-000037000000}"/>
    <cellStyle name="SAPBEXfilterItem" xfId="22" xr:uid="{00000000-0005-0000-0000-000038000000}"/>
    <cellStyle name="SAPBEXfilterItem 2" xfId="86" xr:uid="{00000000-0005-0000-0000-000039000000}"/>
    <cellStyle name="SAPBEXfilterText" xfId="23" xr:uid="{00000000-0005-0000-0000-00003A000000}"/>
    <cellStyle name="SAPBEXfilterText 2" xfId="87" xr:uid="{00000000-0005-0000-0000-00003B000000}"/>
    <cellStyle name="SAPBEXformats" xfId="24" xr:uid="{00000000-0005-0000-0000-00003C000000}"/>
    <cellStyle name="SAPBEXformats 2" xfId="43" xr:uid="{00000000-0005-0000-0000-00003D000000}"/>
    <cellStyle name="SAPBEXheaderItem" xfId="25" xr:uid="{00000000-0005-0000-0000-00003E000000}"/>
    <cellStyle name="SAPBEXheaderItem 2" xfId="88" xr:uid="{00000000-0005-0000-0000-00003F000000}"/>
    <cellStyle name="SAPBEXheaderText" xfId="26" xr:uid="{00000000-0005-0000-0000-000040000000}"/>
    <cellStyle name="SAPBEXheaderText 2" xfId="89" xr:uid="{00000000-0005-0000-0000-000041000000}"/>
    <cellStyle name="SAPBEXHLevel0" xfId="27" xr:uid="{00000000-0005-0000-0000-000042000000}"/>
    <cellStyle name="SAPBEXHLevel0 2" xfId="46" xr:uid="{00000000-0005-0000-0000-000043000000}"/>
    <cellStyle name="SAPBEXHLevel0X" xfId="28" xr:uid="{00000000-0005-0000-0000-000044000000}"/>
    <cellStyle name="SAPBEXHLevel0X 2" xfId="90" xr:uid="{00000000-0005-0000-0000-000045000000}"/>
    <cellStyle name="SAPBEXHLevel1" xfId="4" xr:uid="{00000000-0005-0000-0000-000046000000}"/>
    <cellStyle name="SAPBEXHLevel1 2" xfId="47" xr:uid="{00000000-0005-0000-0000-000047000000}"/>
    <cellStyle name="SAPBEXHLevel1X" xfId="29" xr:uid="{00000000-0005-0000-0000-000048000000}"/>
    <cellStyle name="SAPBEXHLevel1X 2" xfId="91" xr:uid="{00000000-0005-0000-0000-000049000000}"/>
    <cellStyle name="SAPBEXHLevel2" xfId="6" xr:uid="{00000000-0005-0000-0000-00004A000000}"/>
    <cellStyle name="SAPBEXHLevel2 2" xfId="48" xr:uid="{00000000-0005-0000-0000-00004B000000}"/>
    <cellStyle name="SAPBEXHLevel2X" xfId="30" xr:uid="{00000000-0005-0000-0000-00004C000000}"/>
    <cellStyle name="SAPBEXHLevel2X 2" xfId="92" xr:uid="{00000000-0005-0000-0000-00004D000000}"/>
    <cellStyle name="SAPBEXHLevel3" xfId="7" xr:uid="{00000000-0005-0000-0000-00004E000000}"/>
    <cellStyle name="SAPBEXHLevel3 2" xfId="49" xr:uid="{00000000-0005-0000-0000-00004F000000}"/>
    <cellStyle name="SAPBEXHLevel3X" xfId="31" xr:uid="{00000000-0005-0000-0000-000050000000}"/>
    <cellStyle name="SAPBEXHLevel3X 2" xfId="93" xr:uid="{00000000-0005-0000-0000-000051000000}"/>
    <cellStyle name="SAPBEXinputData" xfId="32" xr:uid="{00000000-0005-0000-0000-000052000000}"/>
    <cellStyle name="SAPBEXinputData 2" xfId="94" xr:uid="{00000000-0005-0000-0000-000053000000}"/>
    <cellStyle name="SAPBEXItemHeader" xfId="95" xr:uid="{00000000-0005-0000-0000-000054000000}"/>
    <cellStyle name="SAPBEXresData" xfId="33" xr:uid="{00000000-0005-0000-0000-000055000000}"/>
    <cellStyle name="SAPBEXresData 2" xfId="96" xr:uid="{00000000-0005-0000-0000-000056000000}"/>
    <cellStyle name="SAPBEXresDataEmph" xfId="34" xr:uid="{00000000-0005-0000-0000-000057000000}"/>
    <cellStyle name="SAPBEXresDataEmph 2" xfId="97" xr:uid="{00000000-0005-0000-0000-000058000000}"/>
    <cellStyle name="SAPBEXresItem" xfId="35" xr:uid="{00000000-0005-0000-0000-000059000000}"/>
    <cellStyle name="SAPBEXresItem 2" xfId="98" xr:uid="{00000000-0005-0000-0000-00005A000000}"/>
    <cellStyle name="SAPBEXresItemX" xfId="36" xr:uid="{00000000-0005-0000-0000-00005B000000}"/>
    <cellStyle name="SAPBEXresItemX 2" xfId="99" xr:uid="{00000000-0005-0000-0000-00005C000000}"/>
    <cellStyle name="SAPBEXstdData" xfId="8" xr:uid="{00000000-0005-0000-0000-00005D000000}"/>
    <cellStyle name="SAPBEXstdData 2" xfId="50" xr:uid="{00000000-0005-0000-0000-00005E000000}"/>
    <cellStyle name="SAPBEXstdDataEmph" xfId="37" xr:uid="{00000000-0005-0000-0000-00005F000000}"/>
    <cellStyle name="SAPBEXstdDataEmph 2" xfId="100" xr:uid="{00000000-0005-0000-0000-000060000000}"/>
    <cellStyle name="SAPBEXstdItem" xfId="2" xr:uid="{00000000-0005-0000-0000-000061000000}"/>
    <cellStyle name="SAPBEXstdItem 2" xfId="42" xr:uid="{00000000-0005-0000-0000-000062000000}"/>
    <cellStyle name="SAPBEXstdItemX" xfId="38" xr:uid="{00000000-0005-0000-0000-000063000000}"/>
    <cellStyle name="SAPBEXstdItemX 2" xfId="101" xr:uid="{00000000-0005-0000-0000-000064000000}"/>
    <cellStyle name="SAPBEXtitle" xfId="39" xr:uid="{00000000-0005-0000-0000-000065000000}"/>
    <cellStyle name="SAPBEXtitle 2" xfId="102" xr:uid="{00000000-0005-0000-0000-000066000000}"/>
    <cellStyle name="SAPBEXunassignedItem" xfId="103" xr:uid="{00000000-0005-0000-0000-000067000000}"/>
    <cellStyle name="SAPBEXundefined" xfId="40" xr:uid="{00000000-0005-0000-0000-000068000000}"/>
    <cellStyle name="SAPBEXundefined 2" xfId="104" xr:uid="{00000000-0005-0000-0000-000069000000}"/>
    <cellStyle name="Sheet Title" xfId="105" xr:uid="{00000000-0005-0000-0000-00006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97"/>
  <sheetViews>
    <sheetView tabSelected="1" zoomScale="112" zoomScaleNormal="112" workbookViewId="0">
      <pane xSplit="2" ySplit="7" topLeftCell="C316" activePane="bottomRight" state="frozen"/>
      <selection pane="topRight" activeCell="C1" sqref="C1"/>
      <selection pane="bottomLeft" activeCell="A3" sqref="A3"/>
      <selection pane="bottomRight" activeCell="D330" sqref="D330"/>
    </sheetView>
  </sheetViews>
  <sheetFormatPr defaultRowHeight="15" x14ac:dyDescent="0.25"/>
  <cols>
    <col min="1" max="1" width="17.28515625" customWidth="1"/>
    <col min="2" max="2" width="40.85546875" customWidth="1"/>
    <col min="3" max="4" width="13.42578125" customWidth="1"/>
    <col min="5" max="5" width="13.42578125" style="34" customWidth="1"/>
  </cols>
  <sheetData>
    <row r="1" spans="1:9" x14ac:dyDescent="0.25">
      <c r="A1" s="35" t="s">
        <v>127</v>
      </c>
    </row>
    <row r="3" spans="1:9" ht="15.75" x14ac:dyDescent="0.3">
      <c r="A3" s="41" t="s">
        <v>132</v>
      </c>
      <c r="B3" s="42"/>
      <c r="C3" s="42"/>
      <c r="D3" s="42"/>
    </row>
    <row r="4" spans="1:9" x14ac:dyDescent="0.25">
      <c r="A4" t="s">
        <v>126</v>
      </c>
    </row>
    <row r="6" spans="1:9" ht="33.75" customHeight="1" x14ac:dyDescent="0.25">
      <c r="A6" s="39" t="s">
        <v>133</v>
      </c>
      <c r="B6" s="40"/>
      <c r="C6" s="25" t="s">
        <v>130</v>
      </c>
      <c r="D6" s="25" t="s">
        <v>124</v>
      </c>
      <c r="E6" s="32" t="s">
        <v>131</v>
      </c>
    </row>
    <row r="7" spans="1:9" x14ac:dyDescent="0.25">
      <c r="A7" s="10" t="s">
        <v>63</v>
      </c>
      <c r="B7" s="10" t="s">
        <v>40</v>
      </c>
      <c r="C7" s="2" t="s">
        <v>41</v>
      </c>
      <c r="D7" s="2" t="s">
        <v>41</v>
      </c>
      <c r="E7" s="33" t="s">
        <v>41</v>
      </c>
    </row>
    <row r="8" spans="1:9" x14ac:dyDescent="0.25">
      <c r="A8" s="3" t="s">
        <v>42</v>
      </c>
      <c r="B8" s="3" t="s">
        <v>40</v>
      </c>
      <c r="C8" s="31">
        <f>C12+C25+C30+C35+C45+C73+C136+C254+C259+C295</f>
        <v>10544604</v>
      </c>
      <c r="D8" s="31">
        <f t="shared" ref="D8" si="0">D12+D25+D30+D35+D45+D73+D136+D254+D259+D295</f>
        <v>1414937</v>
      </c>
      <c r="E8" s="31">
        <f>E12+E25+E30+E35+E45+E73+E136+E259</f>
        <v>11959541</v>
      </c>
    </row>
    <row r="9" spans="1:9" x14ac:dyDescent="0.25">
      <c r="A9" s="6" t="s">
        <v>43</v>
      </c>
      <c r="B9" s="9" t="s">
        <v>44</v>
      </c>
      <c r="C9" s="5">
        <f>+C8</f>
        <v>10544604</v>
      </c>
      <c r="D9" s="31">
        <f>+E9-C9</f>
        <v>1414937</v>
      </c>
      <c r="E9" s="5">
        <f>+E8</f>
        <v>11959541</v>
      </c>
      <c r="I9" s="34"/>
    </row>
    <row r="10" spans="1:9" x14ac:dyDescent="0.25">
      <c r="A10" s="7" t="s">
        <v>54</v>
      </c>
      <c r="B10" s="8" t="s">
        <v>55</v>
      </c>
      <c r="C10" s="5">
        <f>+C9</f>
        <v>10544604</v>
      </c>
      <c r="D10" s="31">
        <f>+E10-C10</f>
        <v>1414937</v>
      </c>
      <c r="E10" s="5">
        <f>+E9</f>
        <v>11959541</v>
      </c>
    </row>
    <row r="11" spans="1:9" x14ac:dyDescent="0.25">
      <c r="A11" s="13" t="s">
        <v>52</v>
      </c>
      <c r="B11" s="11" t="s">
        <v>53</v>
      </c>
      <c r="C11" s="5"/>
      <c r="D11" s="5"/>
      <c r="E11" s="5"/>
    </row>
    <row r="12" spans="1:9" x14ac:dyDescent="0.25">
      <c r="A12" s="23" t="s">
        <v>1</v>
      </c>
      <c r="B12" s="24" t="s">
        <v>2</v>
      </c>
      <c r="C12" s="18">
        <f>C14</f>
        <v>8216053</v>
      </c>
      <c r="D12" s="18">
        <f>+E12-C12</f>
        <v>1078919</v>
      </c>
      <c r="E12" s="18">
        <f t="shared" ref="E12" si="1">E14</f>
        <v>9294972</v>
      </c>
    </row>
    <row r="13" spans="1:9" x14ac:dyDescent="0.25">
      <c r="A13" s="20" t="s">
        <v>46</v>
      </c>
      <c r="B13" s="19" t="s">
        <v>47</v>
      </c>
      <c r="C13" s="26"/>
      <c r="D13" s="26"/>
      <c r="E13" s="26"/>
    </row>
    <row r="14" spans="1:9" x14ac:dyDescent="0.25">
      <c r="A14" s="44" t="s">
        <v>45</v>
      </c>
      <c r="B14" s="45" t="s">
        <v>0</v>
      </c>
      <c r="C14" s="47">
        <f>C15+C19+C23</f>
        <v>8216053</v>
      </c>
      <c r="D14" s="47">
        <f>+E14-C14</f>
        <v>1078919</v>
      </c>
      <c r="E14" s="47">
        <f t="shared" ref="E14" si="2">E15+E19+E23</f>
        <v>9294972</v>
      </c>
    </row>
    <row r="15" spans="1:9" x14ac:dyDescent="0.25">
      <c r="A15" s="21" t="s">
        <v>20</v>
      </c>
      <c r="B15" s="19" t="s">
        <v>64</v>
      </c>
      <c r="C15" s="47">
        <f>C16+C17+C18</f>
        <v>8100734</v>
      </c>
      <c r="D15" s="47">
        <f t="shared" ref="D15:D19" si="3">+E15-C15</f>
        <v>964634</v>
      </c>
      <c r="E15" s="47">
        <f t="shared" ref="E15" si="4">E16+E17+E18</f>
        <v>9065368</v>
      </c>
    </row>
    <row r="16" spans="1:9" x14ac:dyDescent="0.25">
      <c r="A16" s="22" t="s">
        <v>65</v>
      </c>
      <c r="B16" s="19" t="s">
        <v>66</v>
      </c>
      <c r="C16" s="48">
        <v>6939610</v>
      </c>
      <c r="D16" s="47"/>
      <c r="E16" s="48">
        <v>7660718</v>
      </c>
    </row>
    <row r="17" spans="1:5" x14ac:dyDescent="0.25">
      <c r="A17" s="22" t="s">
        <v>67</v>
      </c>
      <c r="B17" s="19" t="s">
        <v>58</v>
      </c>
      <c r="C17" s="49">
        <v>148323</v>
      </c>
      <c r="D17" s="47"/>
      <c r="E17" s="49">
        <v>150955</v>
      </c>
    </row>
    <row r="18" spans="1:5" x14ac:dyDescent="0.25">
      <c r="A18" s="22" t="s">
        <v>68</v>
      </c>
      <c r="B18" s="19" t="s">
        <v>69</v>
      </c>
      <c r="C18" s="49">
        <v>1012801</v>
      </c>
      <c r="D18" s="47"/>
      <c r="E18" s="49">
        <v>1253695</v>
      </c>
    </row>
    <row r="19" spans="1:5" x14ac:dyDescent="0.25">
      <c r="A19" s="21" t="s">
        <v>31</v>
      </c>
      <c r="B19" s="19" t="s">
        <v>70</v>
      </c>
      <c r="C19" s="47">
        <f>C20+C21+C22</f>
        <v>115319</v>
      </c>
      <c r="D19" s="47">
        <f t="shared" si="3"/>
        <v>114285</v>
      </c>
      <c r="E19" s="47">
        <f t="shared" ref="E19" si="5">E20+E21+E22</f>
        <v>229604</v>
      </c>
    </row>
    <row r="20" spans="1:5" x14ac:dyDescent="0.25">
      <c r="A20" s="22" t="s">
        <v>71</v>
      </c>
      <c r="B20" s="19" t="s">
        <v>72</v>
      </c>
      <c r="C20" s="48">
        <v>93660</v>
      </c>
      <c r="D20" s="47"/>
      <c r="E20" s="48">
        <v>217876</v>
      </c>
    </row>
    <row r="21" spans="1:5" x14ac:dyDescent="0.25">
      <c r="A21" s="22" t="s">
        <v>73</v>
      </c>
      <c r="B21" s="19" t="s">
        <v>74</v>
      </c>
      <c r="C21" s="48">
        <v>16751</v>
      </c>
      <c r="D21" s="47"/>
      <c r="E21" s="48">
        <v>9600</v>
      </c>
    </row>
    <row r="22" spans="1:5" x14ac:dyDescent="0.25">
      <c r="A22" s="22" t="s">
        <v>75</v>
      </c>
      <c r="B22" s="19" t="s">
        <v>61</v>
      </c>
      <c r="C22" s="48">
        <v>4908</v>
      </c>
      <c r="D22" s="47"/>
      <c r="E22" s="48">
        <v>2128</v>
      </c>
    </row>
    <row r="23" spans="1:5" x14ac:dyDescent="0.25">
      <c r="A23" s="21" t="s">
        <v>36</v>
      </c>
      <c r="B23" s="19" t="s">
        <v>76</v>
      </c>
      <c r="C23" s="47">
        <f>C24+D24+E24</f>
        <v>0</v>
      </c>
      <c r="D23" s="47">
        <v>0</v>
      </c>
      <c r="E23" s="47">
        <v>0</v>
      </c>
    </row>
    <row r="24" spans="1:5" x14ac:dyDescent="0.25">
      <c r="A24" s="22" t="s">
        <v>77</v>
      </c>
      <c r="B24" s="19" t="s">
        <v>78</v>
      </c>
      <c r="C24" s="48">
        <v>0</v>
      </c>
      <c r="D24" s="48">
        <v>0</v>
      </c>
      <c r="E24" s="48">
        <v>0</v>
      </c>
    </row>
    <row r="25" spans="1:5" x14ac:dyDescent="0.25">
      <c r="A25" s="23" t="s">
        <v>3</v>
      </c>
      <c r="B25" s="24" t="s">
        <v>4</v>
      </c>
      <c r="C25" s="18">
        <f>C27</f>
        <v>0</v>
      </c>
      <c r="D25" s="18">
        <f t="shared" ref="D25:E25" si="6">D27</f>
        <v>0</v>
      </c>
      <c r="E25" s="18">
        <f t="shared" si="6"/>
        <v>0</v>
      </c>
    </row>
    <row r="26" spans="1:5" x14ac:dyDescent="0.25">
      <c r="A26" s="14" t="s">
        <v>46</v>
      </c>
      <c r="B26" s="12" t="s">
        <v>47</v>
      </c>
      <c r="C26" s="27">
        <v>0</v>
      </c>
      <c r="D26" s="27">
        <v>0</v>
      </c>
      <c r="E26" s="27">
        <v>0</v>
      </c>
    </row>
    <row r="27" spans="1:5" x14ac:dyDescent="0.25">
      <c r="A27" s="15" t="s">
        <v>45</v>
      </c>
      <c r="B27" s="12" t="s">
        <v>0</v>
      </c>
      <c r="C27" s="27">
        <v>0</v>
      </c>
      <c r="D27" s="27">
        <v>0</v>
      </c>
      <c r="E27" s="27">
        <v>0</v>
      </c>
    </row>
    <row r="28" spans="1:5" x14ac:dyDescent="0.25">
      <c r="A28" s="16" t="s">
        <v>31</v>
      </c>
      <c r="B28" s="12" t="s">
        <v>70</v>
      </c>
      <c r="C28" s="27">
        <v>0</v>
      </c>
      <c r="D28" s="27">
        <v>0</v>
      </c>
      <c r="E28" s="27">
        <v>0</v>
      </c>
    </row>
    <row r="29" spans="1:5" x14ac:dyDescent="0.25">
      <c r="A29" s="17" t="s">
        <v>73</v>
      </c>
      <c r="B29" s="12" t="s">
        <v>74</v>
      </c>
      <c r="C29" s="4">
        <v>0</v>
      </c>
      <c r="D29" s="4">
        <v>0</v>
      </c>
      <c r="E29" s="4">
        <v>0</v>
      </c>
    </row>
    <row r="30" spans="1:5" x14ac:dyDescent="0.25">
      <c r="A30" s="23" t="s">
        <v>6</v>
      </c>
      <c r="B30" s="24" t="s">
        <v>7</v>
      </c>
      <c r="C30" s="18">
        <f>C32</f>
        <v>0</v>
      </c>
      <c r="D30" s="18">
        <f t="shared" ref="D30:E30" si="7">D32</f>
        <v>0</v>
      </c>
      <c r="E30" s="18">
        <f t="shared" si="7"/>
        <v>0</v>
      </c>
    </row>
    <row r="31" spans="1:5" x14ac:dyDescent="0.25">
      <c r="A31" s="14" t="s">
        <v>46</v>
      </c>
      <c r="B31" s="12" t="s">
        <v>47</v>
      </c>
      <c r="C31" s="27">
        <v>0</v>
      </c>
      <c r="D31" s="27">
        <v>0</v>
      </c>
      <c r="E31" s="27">
        <v>0</v>
      </c>
    </row>
    <row r="32" spans="1:5" x14ac:dyDescent="0.25">
      <c r="A32" s="15" t="s">
        <v>45</v>
      </c>
      <c r="B32" s="12" t="s">
        <v>0</v>
      </c>
      <c r="C32" s="27">
        <v>0</v>
      </c>
      <c r="D32" s="27">
        <v>0</v>
      </c>
      <c r="E32" s="27">
        <v>0</v>
      </c>
    </row>
    <row r="33" spans="1:5" x14ac:dyDescent="0.25">
      <c r="A33" s="16" t="s">
        <v>31</v>
      </c>
      <c r="B33" s="12" t="s">
        <v>70</v>
      </c>
      <c r="C33" s="27">
        <v>0</v>
      </c>
      <c r="D33" s="27">
        <v>0</v>
      </c>
      <c r="E33" s="27">
        <v>0</v>
      </c>
    </row>
    <row r="34" spans="1:5" x14ac:dyDescent="0.25">
      <c r="A34" s="17" t="s">
        <v>71</v>
      </c>
      <c r="B34" s="12" t="s">
        <v>72</v>
      </c>
      <c r="C34" s="28">
        <v>0</v>
      </c>
      <c r="D34" s="28">
        <v>0</v>
      </c>
      <c r="E34" s="28">
        <v>0</v>
      </c>
    </row>
    <row r="35" spans="1:5" x14ac:dyDescent="0.25">
      <c r="A35" s="23" t="s">
        <v>8</v>
      </c>
      <c r="B35" s="24" t="s">
        <v>9</v>
      </c>
      <c r="C35" s="18">
        <f>+C38</f>
        <v>0</v>
      </c>
      <c r="D35" s="18">
        <f>+E35-C35</f>
        <v>14266</v>
      </c>
      <c r="E35" s="18">
        <f t="shared" ref="E35" si="8">E37</f>
        <v>14266</v>
      </c>
    </row>
    <row r="36" spans="1:5" x14ac:dyDescent="0.25">
      <c r="A36" s="14" t="s">
        <v>46</v>
      </c>
      <c r="B36" s="12" t="s">
        <v>47</v>
      </c>
      <c r="C36" s="27">
        <v>0</v>
      </c>
      <c r="D36" s="27">
        <v>0</v>
      </c>
      <c r="E36" s="27">
        <v>0</v>
      </c>
    </row>
    <row r="37" spans="1:5" x14ac:dyDescent="0.25">
      <c r="A37" s="44" t="s">
        <v>45</v>
      </c>
      <c r="B37" s="45" t="s">
        <v>0</v>
      </c>
      <c r="C37" s="27">
        <f>+C38</f>
        <v>0</v>
      </c>
      <c r="D37" s="27">
        <f>+E37-C37</f>
        <v>14266</v>
      </c>
      <c r="E37" s="27">
        <f>E38+E41+E43</f>
        <v>14266</v>
      </c>
    </row>
    <row r="38" spans="1:5" x14ac:dyDescent="0.25">
      <c r="A38" s="16" t="s">
        <v>20</v>
      </c>
      <c r="B38" s="12" t="s">
        <v>64</v>
      </c>
      <c r="C38" s="27">
        <f>+C44</f>
        <v>0</v>
      </c>
      <c r="D38" s="27"/>
      <c r="E38" s="27">
        <f>E39+E40</f>
        <v>8441</v>
      </c>
    </row>
    <row r="39" spans="1:5" x14ac:dyDescent="0.25">
      <c r="A39" s="16">
        <v>311</v>
      </c>
      <c r="B39" s="12" t="s">
        <v>66</v>
      </c>
      <c r="C39" s="27">
        <v>0</v>
      </c>
      <c r="D39" s="27"/>
      <c r="E39" s="27">
        <v>7308</v>
      </c>
    </row>
    <row r="40" spans="1:5" x14ac:dyDescent="0.25">
      <c r="A40" s="16">
        <v>313</v>
      </c>
      <c r="B40" s="12" t="s">
        <v>69</v>
      </c>
      <c r="C40" s="27">
        <v>0</v>
      </c>
      <c r="D40" s="27"/>
      <c r="E40" s="27">
        <v>1133</v>
      </c>
    </row>
    <row r="41" spans="1:5" x14ac:dyDescent="0.25">
      <c r="A41" s="16">
        <v>32</v>
      </c>
      <c r="B41" s="12" t="s">
        <v>70</v>
      </c>
      <c r="C41" s="27">
        <v>0</v>
      </c>
      <c r="D41" s="27"/>
      <c r="E41" s="27">
        <f>+E42</f>
        <v>2183</v>
      </c>
    </row>
    <row r="42" spans="1:5" x14ac:dyDescent="0.25">
      <c r="A42" s="16">
        <v>329</v>
      </c>
      <c r="B42" s="12" t="s">
        <v>61</v>
      </c>
      <c r="C42" s="27">
        <v>0</v>
      </c>
      <c r="D42" s="27"/>
      <c r="E42" s="27">
        <v>2183</v>
      </c>
    </row>
    <row r="43" spans="1:5" x14ac:dyDescent="0.25">
      <c r="A43" s="16">
        <v>34</v>
      </c>
      <c r="B43" s="12" t="s">
        <v>87</v>
      </c>
      <c r="C43" s="27">
        <v>0</v>
      </c>
      <c r="D43" s="27"/>
      <c r="E43" s="27">
        <f>+E44</f>
        <v>3642</v>
      </c>
    </row>
    <row r="44" spans="1:5" x14ac:dyDescent="0.25">
      <c r="A44" s="17">
        <v>343</v>
      </c>
      <c r="B44" s="12" t="s">
        <v>89</v>
      </c>
      <c r="C44" s="28">
        <v>0</v>
      </c>
      <c r="D44" s="27"/>
      <c r="E44" s="27">
        <v>3642</v>
      </c>
    </row>
    <row r="45" spans="1:5" x14ac:dyDescent="0.25">
      <c r="A45" s="23" t="s">
        <v>10</v>
      </c>
      <c r="B45" s="24" t="s">
        <v>11</v>
      </c>
      <c r="C45" s="18">
        <f>C47</f>
        <v>430149</v>
      </c>
      <c r="D45" s="18">
        <f>+E45-C45</f>
        <v>0</v>
      </c>
      <c r="E45" s="18">
        <f t="shared" ref="E45" si="9">E47</f>
        <v>430149</v>
      </c>
    </row>
    <row r="46" spans="1:5" x14ac:dyDescent="0.25">
      <c r="A46" s="14" t="s">
        <v>46</v>
      </c>
      <c r="B46" s="12" t="s">
        <v>47</v>
      </c>
      <c r="C46" s="27"/>
      <c r="D46" s="27">
        <v>0</v>
      </c>
      <c r="E46" s="27"/>
    </row>
    <row r="47" spans="1:5" x14ac:dyDescent="0.25">
      <c r="A47" s="15" t="s">
        <v>45</v>
      </c>
      <c r="B47" s="12" t="s">
        <v>0</v>
      </c>
      <c r="C47" s="27">
        <f>+C52+C48+C58+C60+C62+C64+C66</f>
        <v>430149</v>
      </c>
      <c r="D47" s="27">
        <f>+E47-C47</f>
        <v>0</v>
      </c>
      <c r="E47" s="27">
        <f>+E52+E48+E58+E60+E62+E64+E66</f>
        <v>430149</v>
      </c>
    </row>
    <row r="48" spans="1:5" x14ac:dyDescent="0.25">
      <c r="A48" s="16" t="s">
        <v>20</v>
      </c>
      <c r="B48" s="12" t="s">
        <v>64</v>
      </c>
      <c r="C48" s="27">
        <v>0</v>
      </c>
      <c r="D48" s="27">
        <v>0</v>
      </c>
      <c r="E48" s="27">
        <v>0</v>
      </c>
    </row>
    <row r="49" spans="1:5" x14ac:dyDescent="0.25">
      <c r="A49" s="17" t="s">
        <v>65</v>
      </c>
      <c r="B49" s="12" t="s">
        <v>66</v>
      </c>
      <c r="C49" s="28">
        <v>0</v>
      </c>
      <c r="D49" s="28">
        <v>0</v>
      </c>
      <c r="E49" s="28">
        <v>0</v>
      </c>
    </row>
    <row r="50" spans="1:5" x14ac:dyDescent="0.25">
      <c r="A50" s="17" t="s">
        <v>67</v>
      </c>
      <c r="B50" s="12" t="s">
        <v>58</v>
      </c>
      <c r="C50" s="28">
        <v>0</v>
      </c>
      <c r="D50" s="28">
        <v>0</v>
      </c>
      <c r="E50" s="28">
        <v>0</v>
      </c>
    </row>
    <row r="51" spans="1:5" x14ac:dyDescent="0.25">
      <c r="A51" s="17" t="s">
        <v>68</v>
      </c>
      <c r="B51" s="12" t="s">
        <v>69</v>
      </c>
      <c r="C51" s="28">
        <v>0</v>
      </c>
      <c r="D51" s="28">
        <v>0</v>
      </c>
      <c r="E51" s="28">
        <v>0</v>
      </c>
    </row>
    <row r="52" spans="1:5" x14ac:dyDescent="0.25">
      <c r="A52" s="16" t="s">
        <v>31</v>
      </c>
      <c r="B52" s="12" t="s">
        <v>70</v>
      </c>
      <c r="C52" s="27">
        <f>+C53+C54+C55+C56+C57</f>
        <v>415615</v>
      </c>
      <c r="D52" s="27">
        <f>+E52-C52</f>
        <v>10566</v>
      </c>
      <c r="E52" s="27">
        <f t="shared" ref="E52" si="10">+E53+E54+E55+E56+E57</f>
        <v>426181</v>
      </c>
    </row>
    <row r="53" spans="1:5" x14ac:dyDescent="0.25">
      <c r="A53" s="17" t="s">
        <v>71</v>
      </c>
      <c r="B53" s="12" t="s">
        <v>72</v>
      </c>
      <c r="C53" s="28">
        <v>64815</v>
      </c>
      <c r="D53" s="28"/>
      <c r="E53" s="28">
        <v>112367</v>
      </c>
    </row>
    <row r="54" spans="1:5" x14ac:dyDescent="0.25">
      <c r="A54" s="17" t="s">
        <v>84</v>
      </c>
      <c r="B54" s="12" t="s">
        <v>85</v>
      </c>
      <c r="C54" s="28">
        <v>165481</v>
      </c>
      <c r="D54" s="27"/>
      <c r="E54" s="28">
        <v>228109</v>
      </c>
    </row>
    <row r="55" spans="1:5" x14ac:dyDescent="0.25">
      <c r="A55" s="17" t="s">
        <v>73</v>
      </c>
      <c r="B55" s="12" t="s">
        <v>74</v>
      </c>
      <c r="C55" s="28">
        <v>155148</v>
      </c>
      <c r="D55" s="28"/>
      <c r="E55" s="28">
        <v>49435</v>
      </c>
    </row>
    <row r="56" spans="1:5" x14ac:dyDescent="0.25">
      <c r="A56" s="17" t="s">
        <v>86</v>
      </c>
      <c r="B56" s="12" t="s">
        <v>60</v>
      </c>
      <c r="C56" s="28">
        <v>211</v>
      </c>
      <c r="D56" s="27"/>
      <c r="E56" s="28">
        <v>2893</v>
      </c>
    </row>
    <row r="57" spans="1:5" x14ac:dyDescent="0.25">
      <c r="A57" s="17" t="s">
        <v>75</v>
      </c>
      <c r="B57" s="12" t="s">
        <v>61</v>
      </c>
      <c r="C57" s="28">
        <v>29960</v>
      </c>
      <c r="D57" s="28"/>
      <c r="E57" s="28">
        <v>33377</v>
      </c>
    </row>
    <row r="58" spans="1:5" x14ac:dyDescent="0.25">
      <c r="A58" s="16" t="s">
        <v>32</v>
      </c>
      <c r="B58" s="12" t="s">
        <v>87</v>
      </c>
      <c r="C58" s="27">
        <f>+C59</f>
        <v>6740</v>
      </c>
      <c r="D58" s="27">
        <f t="shared" ref="D58:D72" si="11">+E58-C58</f>
        <v>-6500</v>
      </c>
      <c r="E58" s="27">
        <f>+E59</f>
        <v>240</v>
      </c>
    </row>
    <row r="59" spans="1:5" x14ac:dyDescent="0.25">
      <c r="A59" s="17" t="s">
        <v>88</v>
      </c>
      <c r="B59" s="12" t="s">
        <v>89</v>
      </c>
      <c r="C59" s="28">
        <v>6740</v>
      </c>
      <c r="D59" s="28"/>
      <c r="E59" s="28">
        <v>240</v>
      </c>
    </row>
    <row r="60" spans="1:5" x14ac:dyDescent="0.25">
      <c r="A60" s="16" t="s">
        <v>33</v>
      </c>
      <c r="B60" s="12" t="s">
        <v>81</v>
      </c>
      <c r="C60" s="27">
        <f>+C61</f>
        <v>2528</v>
      </c>
      <c r="D60" s="27">
        <f t="shared" si="11"/>
        <v>0</v>
      </c>
      <c r="E60" s="27">
        <f>+E61</f>
        <v>2528</v>
      </c>
    </row>
    <row r="61" spans="1:5" x14ac:dyDescent="0.25">
      <c r="A61" s="17" t="s">
        <v>82</v>
      </c>
      <c r="B61" s="12" t="s">
        <v>83</v>
      </c>
      <c r="C61" s="28">
        <v>2528</v>
      </c>
      <c r="D61" s="28"/>
      <c r="E61" s="28">
        <v>2528</v>
      </c>
    </row>
    <row r="62" spans="1:5" x14ac:dyDescent="0.25">
      <c r="A62" s="16" t="s">
        <v>36</v>
      </c>
      <c r="B62" s="12" t="s">
        <v>76</v>
      </c>
      <c r="C62" s="27">
        <v>0</v>
      </c>
      <c r="D62" s="27">
        <f t="shared" si="11"/>
        <v>0</v>
      </c>
      <c r="E62" s="27">
        <v>0</v>
      </c>
    </row>
    <row r="63" spans="1:5" x14ac:dyDescent="0.25">
      <c r="A63" s="17" t="s">
        <v>77</v>
      </c>
      <c r="B63" s="12" t="s">
        <v>78</v>
      </c>
      <c r="C63" s="28">
        <v>0</v>
      </c>
      <c r="D63" s="28">
        <f t="shared" si="11"/>
        <v>0</v>
      </c>
      <c r="E63" s="28">
        <v>0</v>
      </c>
    </row>
    <row r="64" spans="1:5" x14ac:dyDescent="0.25">
      <c r="A64" s="16" t="s">
        <v>34</v>
      </c>
      <c r="B64" s="12" t="s">
        <v>90</v>
      </c>
      <c r="C64" s="27">
        <f>+C65</f>
        <v>0</v>
      </c>
      <c r="D64" s="27">
        <f t="shared" si="11"/>
        <v>0</v>
      </c>
      <c r="E64" s="27">
        <f>+E65</f>
        <v>0</v>
      </c>
    </row>
    <row r="65" spans="1:5" x14ac:dyDescent="0.25">
      <c r="A65" s="17" t="s">
        <v>91</v>
      </c>
      <c r="B65" s="12" t="s">
        <v>92</v>
      </c>
      <c r="C65" s="28"/>
      <c r="D65" s="28"/>
      <c r="E65" s="28"/>
    </row>
    <row r="66" spans="1:5" x14ac:dyDescent="0.25">
      <c r="A66" s="16" t="s">
        <v>35</v>
      </c>
      <c r="B66" s="12" t="s">
        <v>93</v>
      </c>
      <c r="C66" s="27">
        <f>+C67+C68+C69</f>
        <v>5266</v>
      </c>
      <c r="D66" s="27">
        <f t="shared" si="11"/>
        <v>-4066</v>
      </c>
      <c r="E66" s="27">
        <f t="shared" ref="E66" si="12">+E67+E68+E69</f>
        <v>1200</v>
      </c>
    </row>
    <row r="67" spans="1:5" x14ac:dyDescent="0.25">
      <c r="A67" s="17" t="s">
        <v>94</v>
      </c>
      <c r="B67" s="12" t="s">
        <v>95</v>
      </c>
      <c r="C67" s="28">
        <v>0</v>
      </c>
      <c r="D67" s="28">
        <f t="shared" si="11"/>
        <v>0</v>
      </c>
      <c r="E67" s="28">
        <v>0</v>
      </c>
    </row>
    <row r="68" spans="1:5" x14ac:dyDescent="0.25">
      <c r="A68" s="17" t="s">
        <v>96</v>
      </c>
      <c r="B68" s="12" t="s">
        <v>97</v>
      </c>
      <c r="C68" s="28"/>
      <c r="D68" s="27"/>
      <c r="E68" s="28"/>
    </row>
    <row r="69" spans="1:5" x14ac:dyDescent="0.25">
      <c r="A69" s="17" t="s">
        <v>98</v>
      </c>
      <c r="B69" s="12" t="s">
        <v>99</v>
      </c>
      <c r="C69" s="28">
        <v>5266</v>
      </c>
      <c r="D69" s="28"/>
      <c r="E69" s="28">
        <v>1200</v>
      </c>
    </row>
    <row r="70" spans="1:5" x14ac:dyDescent="0.25">
      <c r="A70" s="17" t="s">
        <v>100</v>
      </c>
      <c r="B70" s="12" t="s">
        <v>101</v>
      </c>
      <c r="C70" s="28">
        <v>0</v>
      </c>
      <c r="D70" s="27">
        <f t="shared" si="11"/>
        <v>0</v>
      </c>
      <c r="E70" s="28">
        <v>0</v>
      </c>
    </row>
    <row r="71" spans="1:5" x14ac:dyDescent="0.25">
      <c r="A71" s="16" t="s">
        <v>37</v>
      </c>
      <c r="B71" s="12" t="s">
        <v>79</v>
      </c>
      <c r="C71" s="27">
        <v>0</v>
      </c>
      <c r="D71" s="28">
        <f t="shared" si="11"/>
        <v>0</v>
      </c>
      <c r="E71" s="27">
        <v>0</v>
      </c>
    </row>
    <row r="72" spans="1:5" x14ac:dyDescent="0.25">
      <c r="A72" s="17" t="s">
        <v>80</v>
      </c>
      <c r="B72" s="12" t="s">
        <v>59</v>
      </c>
      <c r="C72" s="28">
        <v>0</v>
      </c>
      <c r="D72" s="27">
        <f t="shared" si="11"/>
        <v>0</v>
      </c>
      <c r="E72" s="28">
        <v>0</v>
      </c>
    </row>
    <row r="73" spans="1:5" x14ac:dyDescent="0.25">
      <c r="A73" s="23" t="s">
        <v>12</v>
      </c>
      <c r="B73" s="24" t="s">
        <v>13</v>
      </c>
      <c r="C73" s="18">
        <f>C75+C86+C104+C126</f>
        <v>110642</v>
      </c>
      <c r="D73" s="18">
        <f>+E73-C73</f>
        <v>33022</v>
      </c>
      <c r="E73" s="18">
        <f>E75+E86+E104+E126</f>
        <v>143664</v>
      </c>
    </row>
    <row r="74" spans="1:5" x14ac:dyDescent="0.25">
      <c r="A74" s="14" t="s">
        <v>46</v>
      </c>
      <c r="B74" s="12" t="s">
        <v>47</v>
      </c>
      <c r="C74" s="27">
        <v>0</v>
      </c>
      <c r="D74" s="27">
        <v>0</v>
      </c>
      <c r="E74" s="27">
        <v>0</v>
      </c>
    </row>
    <row r="75" spans="1:5" x14ac:dyDescent="0.25">
      <c r="A75" s="44" t="s">
        <v>14</v>
      </c>
      <c r="B75" s="45" t="s">
        <v>15</v>
      </c>
      <c r="C75" s="27">
        <v>0</v>
      </c>
      <c r="D75" s="27">
        <v>0</v>
      </c>
      <c r="E75" s="27">
        <v>0</v>
      </c>
    </row>
    <row r="76" spans="1:5" x14ac:dyDescent="0.25">
      <c r="A76" s="16" t="s">
        <v>20</v>
      </c>
      <c r="B76" s="12" t="s">
        <v>64</v>
      </c>
      <c r="C76" s="27">
        <v>0</v>
      </c>
      <c r="D76" s="27">
        <v>0</v>
      </c>
      <c r="E76" s="27">
        <v>0</v>
      </c>
    </row>
    <row r="77" spans="1:5" x14ac:dyDescent="0.25">
      <c r="A77" s="17" t="s">
        <v>65</v>
      </c>
      <c r="B77" s="12" t="s">
        <v>66</v>
      </c>
      <c r="C77" s="28">
        <v>0</v>
      </c>
      <c r="D77" s="28">
        <v>0</v>
      </c>
      <c r="E77" s="28">
        <v>0</v>
      </c>
    </row>
    <row r="78" spans="1:5" x14ac:dyDescent="0.25">
      <c r="A78" s="17" t="s">
        <v>68</v>
      </c>
      <c r="B78" s="12" t="s">
        <v>69</v>
      </c>
      <c r="C78" s="28">
        <v>0</v>
      </c>
      <c r="D78" s="28">
        <v>0</v>
      </c>
      <c r="E78" s="28">
        <v>0</v>
      </c>
    </row>
    <row r="79" spans="1:5" x14ac:dyDescent="0.25">
      <c r="A79" s="16" t="s">
        <v>31</v>
      </c>
      <c r="B79" s="12" t="s">
        <v>70</v>
      </c>
      <c r="C79" s="27">
        <v>0</v>
      </c>
      <c r="D79" s="27">
        <v>0</v>
      </c>
      <c r="E79" s="27">
        <v>0</v>
      </c>
    </row>
    <row r="80" spans="1:5" x14ac:dyDescent="0.25">
      <c r="A80" s="17" t="s">
        <v>71</v>
      </c>
      <c r="B80" s="12" t="s">
        <v>72</v>
      </c>
      <c r="C80" s="28">
        <v>0</v>
      </c>
      <c r="D80" s="28">
        <v>0</v>
      </c>
      <c r="E80" s="28">
        <v>0</v>
      </c>
    </row>
    <row r="81" spans="1:5" x14ac:dyDescent="0.25">
      <c r="A81" s="17" t="s">
        <v>73</v>
      </c>
      <c r="B81" s="12" t="s">
        <v>74</v>
      </c>
      <c r="C81" s="28">
        <v>0</v>
      </c>
      <c r="D81" s="28">
        <v>0</v>
      </c>
      <c r="E81" s="28">
        <v>0</v>
      </c>
    </row>
    <row r="82" spans="1:5" x14ac:dyDescent="0.25">
      <c r="A82" s="17" t="s">
        <v>86</v>
      </c>
      <c r="B82" s="12" t="s">
        <v>60</v>
      </c>
      <c r="C82" s="28">
        <v>0</v>
      </c>
      <c r="D82" s="28">
        <v>0</v>
      </c>
      <c r="E82" s="28">
        <v>0</v>
      </c>
    </row>
    <row r="83" spans="1:5" x14ac:dyDescent="0.25">
      <c r="A83" s="17" t="s">
        <v>75</v>
      </c>
      <c r="B83" s="12" t="s">
        <v>61</v>
      </c>
      <c r="C83" s="28">
        <v>0</v>
      </c>
      <c r="D83" s="28">
        <v>0</v>
      </c>
      <c r="E83" s="28">
        <v>0</v>
      </c>
    </row>
    <row r="84" spans="1:5" x14ac:dyDescent="0.25">
      <c r="A84" s="16" t="s">
        <v>32</v>
      </c>
      <c r="B84" s="12" t="s">
        <v>87</v>
      </c>
      <c r="C84" s="27">
        <v>0</v>
      </c>
      <c r="D84" s="27">
        <v>0</v>
      </c>
      <c r="E84" s="27">
        <v>0</v>
      </c>
    </row>
    <row r="85" spans="1:5" x14ac:dyDescent="0.25">
      <c r="A85" s="17" t="s">
        <v>88</v>
      </c>
      <c r="B85" s="12" t="s">
        <v>89</v>
      </c>
      <c r="C85" s="28">
        <v>0</v>
      </c>
      <c r="D85" s="28">
        <v>0</v>
      </c>
      <c r="E85" s="28">
        <v>0</v>
      </c>
    </row>
    <row r="86" spans="1:5" x14ac:dyDescent="0.25">
      <c r="A86" s="44" t="s">
        <v>16</v>
      </c>
      <c r="B86" s="45" t="s">
        <v>17</v>
      </c>
      <c r="C86" s="27">
        <f>+C87+C91+C98+C100+C102</f>
        <v>94812</v>
      </c>
      <c r="D86" s="27">
        <f>+E86-C86</f>
        <v>33022</v>
      </c>
      <c r="E86" s="27">
        <f>+E87+E91+E98+E100+E102</f>
        <v>127834</v>
      </c>
    </row>
    <row r="87" spans="1:5" x14ac:dyDescent="0.25">
      <c r="A87" s="16" t="s">
        <v>20</v>
      </c>
      <c r="B87" s="12" t="s">
        <v>64</v>
      </c>
      <c r="C87" s="27">
        <f>C88</f>
        <v>6441</v>
      </c>
      <c r="D87" s="27">
        <f t="shared" ref="D87:D134" si="13">+E87-C87</f>
        <v>17367</v>
      </c>
      <c r="E87" s="27">
        <f>E88+E90</f>
        <v>23808</v>
      </c>
    </row>
    <row r="88" spans="1:5" x14ac:dyDescent="0.25">
      <c r="A88" s="17" t="s">
        <v>65</v>
      </c>
      <c r="B88" s="12" t="s">
        <v>66</v>
      </c>
      <c r="C88" s="28">
        <v>6441</v>
      </c>
      <c r="D88" s="27">
        <f t="shared" si="13"/>
        <v>13995</v>
      </c>
      <c r="E88" s="28">
        <v>20436</v>
      </c>
    </row>
    <row r="89" spans="1:5" x14ac:dyDescent="0.25">
      <c r="A89" s="17" t="s">
        <v>67</v>
      </c>
      <c r="B89" s="12" t="s">
        <v>58</v>
      </c>
      <c r="C89" s="28">
        <v>0</v>
      </c>
      <c r="D89" s="27"/>
      <c r="E89" s="28">
        <v>0</v>
      </c>
    </row>
    <row r="90" spans="1:5" x14ac:dyDescent="0.25">
      <c r="A90" s="17" t="s">
        <v>68</v>
      </c>
      <c r="B90" s="12" t="s">
        <v>69</v>
      </c>
      <c r="C90" s="28">
        <v>0</v>
      </c>
      <c r="D90" s="27">
        <f t="shared" si="13"/>
        <v>3372</v>
      </c>
      <c r="E90" s="28">
        <v>3372</v>
      </c>
    </row>
    <row r="91" spans="1:5" x14ac:dyDescent="0.25">
      <c r="A91" s="16" t="s">
        <v>31</v>
      </c>
      <c r="B91" s="12" t="s">
        <v>70</v>
      </c>
      <c r="C91" s="27">
        <f>+C92+C93+C94+C95+C97</f>
        <v>52871</v>
      </c>
      <c r="D91" s="27">
        <f t="shared" si="13"/>
        <v>17801</v>
      </c>
      <c r="E91" s="27">
        <f>+E92+E93+E94</f>
        <v>70672</v>
      </c>
    </row>
    <row r="92" spans="1:5" x14ac:dyDescent="0.25">
      <c r="A92" s="17" t="s">
        <v>71</v>
      </c>
      <c r="B92" s="12" t="s">
        <v>72</v>
      </c>
      <c r="C92" s="28">
        <v>36568</v>
      </c>
      <c r="D92" s="27">
        <f t="shared" si="13"/>
        <v>2000</v>
      </c>
      <c r="E92" s="28">
        <v>38568</v>
      </c>
    </row>
    <row r="93" spans="1:5" ht="15.75" customHeight="1" x14ac:dyDescent="0.25">
      <c r="A93" s="17" t="s">
        <v>84</v>
      </c>
      <c r="B93" s="12" t="s">
        <v>85</v>
      </c>
      <c r="C93" s="28">
        <v>9065</v>
      </c>
      <c r="D93" s="27">
        <f t="shared" si="13"/>
        <v>-4107</v>
      </c>
      <c r="E93" s="28">
        <v>4958</v>
      </c>
    </row>
    <row r="94" spans="1:5" x14ac:dyDescent="0.25">
      <c r="A94" s="17" t="s">
        <v>73</v>
      </c>
      <c r="B94" s="12" t="s">
        <v>74</v>
      </c>
      <c r="C94" s="28">
        <v>7238</v>
      </c>
      <c r="D94" s="27">
        <f t="shared" si="13"/>
        <v>19908</v>
      </c>
      <c r="E94" s="28">
        <v>27146</v>
      </c>
    </row>
    <row r="95" spans="1:5" x14ac:dyDescent="0.25">
      <c r="A95" s="17" t="s">
        <v>86</v>
      </c>
      <c r="B95" s="12" t="s">
        <v>60</v>
      </c>
      <c r="C95" s="28">
        <v>0</v>
      </c>
      <c r="D95" s="27">
        <f t="shared" si="13"/>
        <v>0</v>
      </c>
      <c r="E95" s="28"/>
    </row>
    <row r="96" spans="1:5" x14ac:dyDescent="0.25">
      <c r="A96" s="17">
        <v>329</v>
      </c>
      <c r="B96" s="12" t="s">
        <v>61</v>
      </c>
      <c r="C96" s="28"/>
      <c r="D96" s="27"/>
      <c r="E96" s="28"/>
    </row>
    <row r="97" spans="1:5" x14ac:dyDescent="0.25">
      <c r="A97" s="17" t="s">
        <v>75</v>
      </c>
      <c r="B97" s="12" t="s">
        <v>61</v>
      </c>
      <c r="C97" s="28">
        <v>0</v>
      </c>
      <c r="D97" s="27">
        <f t="shared" si="13"/>
        <v>0</v>
      </c>
      <c r="E97" s="28"/>
    </row>
    <row r="98" spans="1:5" x14ac:dyDescent="0.25">
      <c r="A98" s="43">
        <v>35</v>
      </c>
      <c r="B98" s="12" t="s">
        <v>107</v>
      </c>
      <c r="C98" s="28">
        <v>0</v>
      </c>
      <c r="D98" s="27">
        <f>E98-C98</f>
        <v>4514</v>
      </c>
      <c r="E98" s="28">
        <f>E99</f>
        <v>4514</v>
      </c>
    </row>
    <row r="99" spans="1:5" x14ac:dyDescent="0.25">
      <c r="A99" s="17">
        <v>353</v>
      </c>
      <c r="B99" s="12" t="s">
        <v>62</v>
      </c>
      <c r="C99" s="28">
        <v>0</v>
      </c>
      <c r="D99" s="27"/>
      <c r="E99" s="28">
        <v>4514</v>
      </c>
    </row>
    <row r="100" spans="1:5" x14ac:dyDescent="0.25">
      <c r="A100" s="43">
        <v>36</v>
      </c>
      <c r="B100" s="12" t="s">
        <v>102</v>
      </c>
      <c r="C100" s="28">
        <v>0</v>
      </c>
      <c r="D100" s="27">
        <f t="shared" ref="D99:D100" si="14">E100-C100</f>
        <v>23340</v>
      </c>
      <c r="E100" s="28">
        <f>E101</f>
        <v>23340</v>
      </c>
    </row>
    <row r="101" spans="1:5" x14ac:dyDescent="0.25">
      <c r="A101" s="17">
        <v>369</v>
      </c>
      <c r="B101" s="12" t="s">
        <v>106</v>
      </c>
      <c r="C101" s="28">
        <v>0</v>
      </c>
      <c r="D101" s="27"/>
      <c r="E101" s="28">
        <v>23340</v>
      </c>
    </row>
    <row r="102" spans="1:5" x14ac:dyDescent="0.25">
      <c r="A102" s="43" t="s">
        <v>35</v>
      </c>
      <c r="B102" s="12" t="s">
        <v>93</v>
      </c>
      <c r="C102" s="27">
        <f>C103</f>
        <v>35500</v>
      </c>
      <c r="D102" s="27">
        <f t="shared" si="13"/>
        <v>-30000</v>
      </c>
      <c r="E102" s="27">
        <f>E103</f>
        <v>5500</v>
      </c>
    </row>
    <row r="103" spans="1:5" x14ac:dyDescent="0.25">
      <c r="A103" s="17" t="s">
        <v>96</v>
      </c>
      <c r="B103" s="12" t="s">
        <v>97</v>
      </c>
      <c r="C103" s="28">
        <v>35500</v>
      </c>
      <c r="D103" s="27">
        <v>0</v>
      </c>
      <c r="E103" s="28">
        <v>5500</v>
      </c>
    </row>
    <row r="104" spans="1:5" x14ac:dyDescent="0.25">
      <c r="A104" s="44" t="s">
        <v>49</v>
      </c>
      <c r="B104" s="45" t="s">
        <v>18</v>
      </c>
      <c r="C104" s="27">
        <f>+C105+C109+C117+C124</f>
        <v>15830</v>
      </c>
      <c r="D104" s="27">
        <f t="shared" si="13"/>
        <v>0</v>
      </c>
      <c r="E104" s="27">
        <f t="shared" ref="E104" si="15">+E105+E109+E117+E124</f>
        <v>15830</v>
      </c>
    </row>
    <row r="105" spans="1:5" x14ac:dyDescent="0.25">
      <c r="A105" s="16" t="s">
        <v>20</v>
      </c>
      <c r="B105" s="12" t="s">
        <v>64</v>
      </c>
      <c r="C105" s="27">
        <f>+C106+C107</f>
        <v>5980</v>
      </c>
      <c r="D105" s="27">
        <f t="shared" si="13"/>
        <v>0</v>
      </c>
      <c r="E105" s="27">
        <f t="shared" ref="E105" si="16">+E106+E107</f>
        <v>5980</v>
      </c>
    </row>
    <row r="106" spans="1:5" x14ac:dyDescent="0.25">
      <c r="A106" s="17" t="s">
        <v>65</v>
      </c>
      <c r="B106" s="12" t="s">
        <v>66</v>
      </c>
      <c r="C106" s="28">
        <v>5980</v>
      </c>
      <c r="D106" s="27">
        <v>0</v>
      </c>
      <c r="E106" s="28">
        <v>5980</v>
      </c>
    </row>
    <row r="107" spans="1:5" x14ac:dyDescent="0.25">
      <c r="A107" s="17" t="s">
        <v>67</v>
      </c>
      <c r="B107" s="12" t="s">
        <v>58</v>
      </c>
      <c r="C107" s="28">
        <v>0</v>
      </c>
      <c r="D107" s="27">
        <f t="shared" si="13"/>
        <v>0</v>
      </c>
      <c r="E107" s="28">
        <v>0</v>
      </c>
    </row>
    <row r="108" spans="1:5" x14ac:dyDescent="0.25">
      <c r="A108" s="17" t="s">
        <v>68</v>
      </c>
      <c r="B108" s="12" t="s">
        <v>69</v>
      </c>
      <c r="C108" s="28">
        <v>0</v>
      </c>
      <c r="D108" s="27">
        <f t="shared" si="13"/>
        <v>0</v>
      </c>
      <c r="E108" s="28">
        <v>0</v>
      </c>
    </row>
    <row r="109" spans="1:5" x14ac:dyDescent="0.25">
      <c r="A109" s="16" t="s">
        <v>31</v>
      </c>
      <c r="B109" s="12" t="s">
        <v>70</v>
      </c>
      <c r="C109" s="27">
        <f>+C110+C111+C112</f>
        <v>9850</v>
      </c>
      <c r="D109" s="27">
        <f t="shared" si="13"/>
        <v>0</v>
      </c>
      <c r="E109" s="27">
        <f t="shared" ref="E109" si="17">+E110+E111+E112</f>
        <v>9850</v>
      </c>
    </row>
    <row r="110" spans="1:5" x14ac:dyDescent="0.25">
      <c r="A110" s="17" t="s">
        <v>71</v>
      </c>
      <c r="B110" s="12" t="s">
        <v>72</v>
      </c>
      <c r="C110" s="28">
        <v>1650</v>
      </c>
      <c r="D110" s="27">
        <v>0</v>
      </c>
      <c r="E110" s="28">
        <v>1650</v>
      </c>
    </row>
    <row r="111" spans="1:5" x14ac:dyDescent="0.25">
      <c r="A111" s="17" t="s">
        <v>84</v>
      </c>
      <c r="B111" s="12" t="s">
        <v>85</v>
      </c>
      <c r="C111" s="28">
        <v>4000</v>
      </c>
      <c r="D111" s="27">
        <v>0</v>
      </c>
      <c r="E111" s="28">
        <v>4000</v>
      </c>
    </row>
    <row r="112" spans="1:5" x14ac:dyDescent="0.25">
      <c r="A112" s="17" t="s">
        <v>73</v>
      </c>
      <c r="B112" s="12" t="s">
        <v>74</v>
      </c>
      <c r="C112" s="28">
        <v>4200</v>
      </c>
      <c r="D112" s="27">
        <v>0</v>
      </c>
      <c r="E112" s="28">
        <v>4200</v>
      </c>
    </row>
    <row r="113" spans="1:5" x14ac:dyDescent="0.25">
      <c r="A113" s="17" t="s">
        <v>86</v>
      </c>
      <c r="B113" s="12" t="s">
        <v>60</v>
      </c>
      <c r="C113" s="28">
        <v>0</v>
      </c>
      <c r="D113" s="27">
        <f t="shared" si="13"/>
        <v>0</v>
      </c>
      <c r="E113" s="28">
        <v>0</v>
      </c>
    </row>
    <row r="114" spans="1:5" x14ac:dyDescent="0.25">
      <c r="A114" s="17" t="s">
        <v>75</v>
      </c>
      <c r="B114" s="12" t="s">
        <v>61</v>
      </c>
      <c r="C114" s="28">
        <v>0</v>
      </c>
      <c r="D114" s="27">
        <f t="shared" si="13"/>
        <v>0</v>
      </c>
      <c r="E114" s="28">
        <v>0</v>
      </c>
    </row>
    <row r="115" spans="1:5" x14ac:dyDescent="0.25">
      <c r="A115" s="16" t="s">
        <v>32</v>
      </c>
      <c r="B115" s="12" t="s">
        <v>87</v>
      </c>
      <c r="C115" s="27">
        <v>0</v>
      </c>
      <c r="D115" s="27">
        <f t="shared" si="13"/>
        <v>0</v>
      </c>
      <c r="E115" s="27">
        <v>0</v>
      </c>
    </row>
    <row r="116" spans="1:5" x14ac:dyDescent="0.25">
      <c r="A116" s="17" t="s">
        <v>88</v>
      </c>
      <c r="B116" s="12" t="s">
        <v>89</v>
      </c>
      <c r="C116" s="28">
        <v>0</v>
      </c>
      <c r="D116" s="27">
        <f t="shared" si="13"/>
        <v>0</v>
      </c>
      <c r="E116" s="28">
        <v>0</v>
      </c>
    </row>
    <row r="117" spans="1:5" x14ac:dyDescent="0.25">
      <c r="A117" s="16" t="s">
        <v>38</v>
      </c>
      <c r="B117" s="12" t="s">
        <v>102</v>
      </c>
      <c r="C117" s="27">
        <v>0</v>
      </c>
      <c r="D117" s="27">
        <f t="shared" si="13"/>
        <v>0</v>
      </c>
      <c r="E117" s="27">
        <f>+E118</f>
        <v>0</v>
      </c>
    </row>
    <row r="118" spans="1:5" x14ac:dyDescent="0.25">
      <c r="A118" s="17" t="s">
        <v>103</v>
      </c>
      <c r="B118" s="12" t="s">
        <v>104</v>
      </c>
      <c r="C118" s="28">
        <v>0</v>
      </c>
      <c r="D118" s="27"/>
      <c r="E118" s="28">
        <v>0</v>
      </c>
    </row>
    <row r="119" spans="1:5" x14ac:dyDescent="0.25">
      <c r="A119" s="17" t="s">
        <v>105</v>
      </c>
      <c r="B119" s="12" t="s">
        <v>106</v>
      </c>
      <c r="C119" s="28">
        <v>0</v>
      </c>
      <c r="D119" s="27">
        <f t="shared" si="13"/>
        <v>0</v>
      </c>
      <c r="E119" s="28">
        <v>0</v>
      </c>
    </row>
    <row r="120" spans="1:5" x14ac:dyDescent="0.25">
      <c r="A120" s="16" t="s">
        <v>33</v>
      </c>
      <c r="B120" s="12" t="s">
        <v>81</v>
      </c>
      <c r="C120" s="27">
        <v>0</v>
      </c>
      <c r="D120" s="27">
        <f t="shared" si="13"/>
        <v>0</v>
      </c>
      <c r="E120" s="27">
        <v>0</v>
      </c>
    </row>
    <row r="121" spans="1:5" x14ac:dyDescent="0.25">
      <c r="A121" s="17" t="s">
        <v>82</v>
      </c>
      <c r="B121" s="12" t="s">
        <v>83</v>
      </c>
      <c r="C121" s="28">
        <v>0</v>
      </c>
      <c r="D121" s="27">
        <f t="shared" si="13"/>
        <v>0</v>
      </c>
      <c r="E121" s="28">
        <v>0</v>
      </c>
    </row>
    <row r="122" spans="1:5" x14ac:dyDescent="0.25">
      <c r="A122" s="16" t="s">
        <v>36</v>
      </c>
      <c r="B122" s="12" t="s">
        <v>76</v>
      </c>
      <c r="C122" s="27">
        <v>0</v>
      </c>
      <c r="D122" s="27">
        <f t="shared" si="13"/>
        <v>0</v>
      </c>
      <c r="E122" s="27">
        <v>0</v>
      </c>
    </row>
    <row r="123" spans="1:5" x14ac:dyDescent="0.25">
      <c r="A123" s="17" t="s">
        <v>77</v>
      </c>
      <c r="B123" s="12" t="s">
        <v>78</v>
      </c>
      <c r="C123" s="28">
        <v>0</v>
      </c>
      <c r="D123" s="27">
        <f t="shared" si="13"/>
        <v>0</v>
      </c>
      <c r="E123" s="28">
        <v>0</v>
      </c>
    </row>
    <row r="124" spans="1:5" x14ac:dyDescent="0.25">
      <c r="A124" s="16" t="s">
        <v>35</v>
      </c>
      <c r="B124" s="12" t="s">
        <v>93</v>
      </c>
      <c r="C124" s="27">
        <f>+C125</f>
        <v>0</v>
      </c>
      <c r="D124" s="27"/>
      <c r="E124" s="27">
        <v>0</v>
      </c>
    </row>
    <row r="125" spans="1:5" x14ac:dyDescent="0.25">
      <c r="A125" s="17" t="s">
        <v>96</v>
      </c>
      <c r="B125" s="12" t="s">
        <v>97</v>
      </c>
      <c r="C125" s="28">
        <v>0</v>
      </c>
      <c r="D125" s="27"/>
      <c r="E125" s="28">
        <v>0</v>
      </c>
    </row>
    <row r="126" spans="1:5" x14ac:dyDescent="0.25">
      <c r="A126" s="44" t="s">
        <v>56</v>
      </c>
      <c r="B126" s="45" t="s">
        <v>19</v>
      </c>
      <c r="C126" s="27">
        <f>+C127+C130+C134</f>
        <v>0</v>
      </c>
      <c r="D126" s="27">
        <f t="shared" si="13"/>
        <v>0</v>
      </c>
      <c r="E126" s="27">
        <f t="shared" ref="E126" si="18">+E127+E130+E134</f>
        <v>0</v>
      </c>
    </row>
    <row r="127" spans="1:5" x14ac:dyDescent="0.25">
      <c r="A127" s="16" t="s">
        <v>20</v>
      </c>
      <c r="B127" s="12" t="s">
        <v>64</v>
      </c>
      <c r="C127" s="27">
        <f>+C128</f>
        <v>0</v>
      </c>
      <c r="D127" s="27">
        <f t="shared" si="13"/>
        <v>0</v>
      </c>
      <c r="E127" s="27">
        <f>+E128</f>
        <v>0</v>
      </c>
    </row>
    <row r="128" spans="1:5" x14ac:dyDescent="0.25">
      <c r="A128" s="17" t="s">
        <v>65</v>
      </c>
      <c r="B128" s="12" t="s">
        <v>66</v>
      </c>
      <c r="C128" s="28"/>
      <c r="D128" s="27"/>
      <c r="E128" s="28"/>
    </row>
    <row r="129" spans="1:8" x14ac:dyDescent="0.25">
      <c r="A129" s="17" t="s">
        <v>68</v>
      </c>
      <c r="B129" s="12" t="s">
        <v>69</v>
      </c>
      <c r="C129" s="28">
        <v>0</v>
      </c>
      <c r="D129" s="27">
        <f t="shared" si="13"/>
        <v>0</v>
      </c>
      <c r="E129" s="28"/>
    </row>
    <row r="130" spans="1:8" x14ac:dyDescent="0.25">
      <c r="A130" s="16" t="s">
        <v>31</v>
      </c>
      <c r="B130" s="12" t="s">
        <v>70</v>
      </c>
      <c r="C130" s="27">
        <f>+C131+C132+C133</f>
        <v>0</v>
      </c>
      <c r="D130" s="27">
        <f t="shared" si="13"/>
        <v>0</v>
      </c>
      <c r="E130" s="27">
        <f t="shared" ref="E130" si="19">+E131+E132+E133</f>
        <v>0</v>
      </c>
    </row>
    <row r="131" spans="1:8" x14ac:dyDescent="0.25">
      <c r="A131" s="17" t="s">
        <v>71</v>
      </c>
      <c r="B131" s="12" t="s">
        <v>72</v>
      </c>
      <c r="C131" s="28"/>
      <c r="D131" s="27"/>
      <c r="E131" s="28"/>
    </row>
    <row r="132" spans="1:8" x14ac:dyDescent="0.25">
      <c r="A132" s="17" t="s">
        <v>84</v>
      </c>
      <c r="B132" s="12" t="s">
        <v>85</v>
      </c>
      <c r="C132" s="28"/>
      <c r="D132" s="27"/>
      <c r="E132" s="28"/>
    </row>
    <row r="133" spans="1:8" x14ac:dyDescent="0.25">
      <c r="A133" s="17" t="s">
        <v>73</v>
      </c>
      <c r="B133" s="12" t="s">
        <v>74</v>
      </c>
      <c r="C133" s="28"/>
      <c r="D133" s="27"/>
      <c r="E133" s="28"/>
    </row>
    <row r="134" spans="1:8" x14ac:dyDescent="0.25">
      <c r="A134" s="16" t="s">
        <v>35</v>
      </c>
      <c r="B134" s="12" t="s">
        <v>93</v>
      </c>
      <c r="C134" s="27">
        <f>+C135</f>
        <v>0</v>
      </c>
      <c r="D134" s="27">
        <f t="shared" si="13"/>
        <v>0</v>
      </c>
      <c r="E134" s="27">
        <f>+E135</f>
        <v>0</v>
      </c>
    </row>
    <row r="135" spans="1:8" x14ac:dyDescent="0.25">
      <c r="A135" s="17" t="s">
        <v>96</v>
      </c>
      <c r="B135" s="12" t="s">
        <v>97</v>
      </c>
      <c r="C135" s="28"/>
      <c r="D135" s="27"/>
      <c r="E135" s="28"/>
    </row>
    <row r="136" spans="1:8" x14ac:dyDescent="0.25">
      <c r="A136" s="23" t="s">
        <v>22</v>
      </c>
      <c r="B136" s="24" t="s">
        <v>23</v>
      </c>
      <c r="C136" s="18">
        <f>C138+C167+C197+C206+C229+C246</f>
        <v>1371048</v>
      </c>
      <c r="D136" s="18">
        <f>+E136-C136</f>
        <v>237034</v>
      </c>
      <c r="E136" s="18">
        <f>E138+E167+E197+E206+E229+E246+E165</f>
        <v>1608082</v>
      </c>
      <c r="H136" s="34"/>
    </row>
    <row r="137" spans="1:8" x14ac:dyDescent="0.25">
      <c r="A137" s="14" t="s">
        <v>46</v>
      </c>
      <c r="B137" s="12" t="s">
        <v>47</v>
      </c>
      <c r="C137" s="27"/>
      <c r="D137" s="27"/>
      <c r="E137" s="27"/>
    </row>
    <row r="138" spans="1:8" x14ac:dyDescent="0.25">
      <c r="A138" s="44" t="s">
        <v>20</v>
      </c>
      <c r="B138" s="45" t="s">
        <v>21</v>
      </c>
      <c r="C138" s="27">
        <f>+C139+C143+C149+C152+C156+C158</f>
        <v>356584</v>
      </c>
      <c r="D138" s="27">
        <f>+E138-C138</f>
        <v>-33959</v>
      </c>
      <c r="E138" s="27">
        <f t="shared" ref="E138" si="20">+E139+E143+E149+E152+E156+E158</f>
        <v>322625</v>
      </c>
    </row>
    <row r="139" spans="1:8" x14ac:dyDescent="0.25">
      <c r="A139" s="16" t="s">
        <v>20</v>
      </c>
      <c r="B139" s="12" t="s">
        <v>64</v>
      </c>
      <c r="C139" s="27">
        <f>+C140+C141+C142</f>
        <v>36956</v>
      </c>
      <c r="D139" s="27">
        <f t="shared" ref="D139:D202" si="21">+E139-C139</f>
        <v>-107</v>
      </c>
      <c r="E139" s="27">
        <f t="shared" ref="E139" si="22">+E140+E141+E142</f>
        <v>36849</v>
      </c>
    </row>
    <row r="140" spans="1:8" x14ac:dyDescent="0.25">
      <c r="A140" s="17" t="s">
        <v>65</v>
      </c>
      <c r="B140" s="12" t="s">
        <v>66</v>
      </c>
      <c r="C140" s="28">
        <v>5970</v>
      </c>
      <c r="D140" s="27"/>
      <c r="E140" s="28">
        <v>2569</v>
      </c>
    </row>
    <row r="141" spans="1:8" x14ac:dyDescent="0.25">
      <c r="A141" s="17" t="s">
        <v>67</v>
      </c>
      <c r="B141" s="12" t="s">
        <v>58</v>
      </c>
      <c r="C141" s="28">
        <v>30000</v>
      </c>
      <c r="D141" s="27"/>
      <c r="E141" s="28">
        <v>33700</v>
      </c>
    </row>
    <row r="142" spans="1:8" x14ac:dyDescent="0.25">
      <c r="A142" s="17" t="s">
        <v>68</v>
      </c>
      <c r="B142" s="12" t="s">
        <v>69</v>
      </c>
      <c r="C142" s="28">
        <v>986</v>
      </c>
      <c r="D142" s="27"/>
      <c r="E142" s="28">
        <v>580</v>
      </c>
    </row>
    <row r="143" spans="1:8" x14ac:dyDescent="0.25">
      <c r="A143" s="16" t="s">
        <v>31</v>
      </c>
      <c r="B143" s="12" t="s">
        <v>70</v>
      </c>
      <c r="C143" s="27">
        <f>+C144+C145+C146+C147+C148</f>
        <v>263050</v>
      </c>
      <c r="D143" s="27">
        <f t="shared" si="21"/>
        <v>8412</v>
      </c>
      <c r="E143" s="27">
        <f t="shared" ref="E143" si="23">+E144+E145+E146+E147+E148</f>
        <v>271462</v>
      </c>
    </row>
    <row r="144" spans="1:8" x14ac:dyDescent="0.25">
      <c r="A144" s="17" t="s">
        <v>71</v>
      </c>
      <c r="B144" s="12" t="s">
        <v>72</v>
      </c>
      <c r="C144" s="28">
        <v>60610</v>
      </c>
      <c r="D144" s="27"/>
      <c r="E144" s="28">
        <v>77328</v>
      </c>
    </row>
    <row r="145" spans="1:5" x14ac:dyDescent="0.25">
      <c r="A145" s="17" t="s">
        <v>84</v>
      </c>
      <c r="B145" s="12" t="s">
        <v>85</v>
      </c>
      <c r="C145" s="28">
        <v>98758</v>
      </c>
      <c r="D145" s="27"/>
      <c r="E145" s="28">
        <v>88519</v>
      </c>
    </row>
    <row r="146" spans="1:5" x14ac:dyDescent="0.25">
      <c r="A146" s="17" t="s">
        <v>73</v>
      </c>
      <c r="B146" s="12" t="s">
        <v>74</v>
      </c>
      <c r="C146" s="28">
        <v>54468</v>
      </c>
      <c r="D146" s="27"/>
      <c r="E146" s="28">
        <v>53227</v>
      </c>
    </row>
    <row r="147" spans="1:5" x14ac:dyDescent="0.25">
      <c r="A147" s="17" t="s">
        <v>86</v>
      </c>
      <c r="B147" s="12" t="s">
        <v>60</v>
      </c>
      <c r="C147" s="28">
        <v>1991</v>
      </c>
      <c r="D147" s="27"/>
      <c r="E147" s="28">
        <v>20991</v>
      </c>
    </row>
    <row r="148" spans="1:5" x14ac:dyDescent="0.25">
      <c r="A148" s="17" t="s">
        <v>75</v>
      </c>
      <c r="B148" s="12" t="s">
        <v>61</v>
      </c>
      <c r="C148" s="28">
        <v>47223</v>
      </c>
      <c r="D148" s="27"/>
      <c r="E148" s="28">
        <v>31397</v>
      </c>
    </row>
    <row r="149" spans="1:5" x14ac:dyDescent="0.25">
      <c r="A149" s="16" t="s">
        <v>32</v>
      </c>
      <c r="B149" s="12" t="s">
        <v>87</v>
      </c>
      <c r="C149" s="27">
        <f>+C150+C151</f>
        <v>7578</v>
      </c>
      <c r="D149" s="27">
        <f t="shared" si="21"/>
        <v>-4786</v>
      </c>
      <c r="E149" s="27">
        <f t="shared" ref="E149" si="24">+E150+E151</f>
        <v>2792</v>
      </c>
    </row>
    <row r="150" spans="1:5" x14ac:dyDescent="0.25">
      <c r="A150" s="17" t="s">
        <v>109</v>
      </c>
      <c r="B150" s="12" t="s">
        <v>110</v>
      </c>
      <c r="C150" s="28">
        <v>7047</v>
      </c>
      <c r="D150" s="27"/>
      <c r="E150" s="28">
        <v>2650</v>
      </c>
    </row>
    <row r="151" spans="1:5" x14ac:dyDescent="0.25">
      <c r="A151" s="17" t="s">
        <v>88</v>
      </c>
      <c r="B151" s="12" t="s">
        <v>89</v>
      </c>
      <c r="C151" s="28">
        <v>531</v>
      </c>
      <c r="D151" s="27"/>
      <c r="E151" s="28">
        <v>142</v>
      </c>
    </row>
    <row r="152" spans="1:5" x14ac:dyDescent="0.25">
      <c r="A152" s="16" t="s">
        <v>33</v>
      </c>
      <c r="B152" s="12" t="s">
        <v>81</v>
      </c>
      <c r="C152" s="27">
        <v>0</v>
      </c>
      <c r="D152" s="27">
        <f t="shared" si="21"/>
        <v>0</v>
      </c>
      <c r="E152" s="27">
        <v>0</v>
      </c>
    </row>
    <row r="153" spans="1:5" x14ac:dyDescent="0.25">
      <c r="A153" s="17" t="s">
        <v>82</v>
      </c>
      <c r="B153" s="12" t="s">
        <v>83</v>
      </c>
      <c r="C153" s="28">
        <v>0</v>
      </c>
      <c r="D153" s="27">
        <f t="shared" si="21"/>
        <v>0</v>
      </c>
      <c r="E153" s="28">
        <v>0</v>
      </c>
    </row>
    <row r="154" spans="1:5" x14ac:dyDescent="0.25">
      <c r="A154" s="16" t="s">
        <v>36</v>
      </c>
      <c r="B154" s="12" t="s">
        <v>76</v>
      </c>
      <c r="C154" s="27">
        <v>0</v>
      </c>
      <c r="D154" s="27">
        <f t="shared" si="21"/>
        <v>0</v>
      </c>
      <c r="E154" s="27">
        <v>0</v>
      </c>
    </row>
    <row r="155" spans="1:5" x14ac:dyDescent="0.25">
      <c r="A155" s="17" t="s">
        <v>77</v>
      </c>
      <c r="B155" s="12" t="s">
        <v>78</v>
      </c>
      <c r="C155" s="28">
        <v>0</v>
      </c>
      <c r="D155" s="27">
        <f t="shared" si="21"/>
        <v>0</v>
      </c>
      <c r="E155" s="28">
        <v>0</v>
      </c>
    </row>
    <row r="156" spans="1:5" x14ac:dyDescent="0.25">
      <c r="A156" s="16" t="s">
        <v>34</v>
      </c>
      <c r="B156" s="12" t="s">
        <v>90</v>
      </c>
      <c r="C156" s="27">
        <f>+C157</f>
        <v>38000</v>
      </c>
      <c r="D156" s="27">
        <f t="shared" si="21"/>
        <v>-38000</v>
      </c>
      <c r="E156" s="27">
        <f>+E157</f>
        <v>0</v>
      </c>
    </row>
    <row r="157" spans="1:5" x14ac:dyDescent="0.25">
      <c r="A157" s="17" t="s">
        <v>91</v>
      </c>
      <c r="B157" s="12" t="s">
        <v>92</v>
      </c>
      <c r="C157" s="28">
        <v>38000</v>
      </c>
      <c r="D157" s="27"/>
      <c r="E157" s="28">
        <v>0</v>
      </c>
    </row>
    <row r="158" spans="1:5" x14ac:dyDescent="0.25">
      <c r="A158" s="16" t="s">
        <v>35</v>
      </c>
      <c r="B158" s="12" t="s">
        <v>93</v>
      </c>
      <c r="C158" s="27">
        <f>+C159+C160</f>
        <v>11000</v>
      </c>
      <c r="D158" s="27">
        <f t="shared" si="21"/>
        <v>522</v>
      </c>
      <c r="E158" s="27">
        <f>+E159+E160</f>
        <v>11522</v>
      </c>
    </row>
    <row r="159" spans="1:5" x14ac:dyDescent="0.25">
      <c r="A159" s="17" t="s">
        <v>96</v>
      </c>
      <c r="B159" s="12" t="s">
        <v>97</v>
      </c>
      <c r="C159" s="28">
        <v>11000</v>
      </c>
      <c r="D159" s="27"/>
      <c r="E159" s="28">
        <v>11522</v>
      </c>
    </row>
    <row r="160" spans="1:5" x14ac:dyDescent="0.25">
      <c r="A160" s="17" t="s">
        <v>115</v>
      </c>
      <c r="B160" s="12" t="s">
        <v>116</v>
      </c>
      <c r="C160" s="28"/>
      <c r="D160" s="27"/>
      <c r="E160" s="28"/>
    </row>
    <row r="161" spans="1:8" x14ac:dyDescent="0.25">
      <c r="A161" s="17" t="s">
        <v>98</v>
      </c>
      <c r="B161" s="12" t="s">
        <v>99</v>
      </c>
      <c r="C161" s="28">
        <v>0</v>
      </c>
      <c r="D161" s="27">
        <f t="shared" si="21"/>
        <v>0</v>
      </c>
      <c r="E161" s="28">
        <v>0</v>
      </c>
    </row>
    <row r="162" spans="1:8" x14ac:dyDescent="0.25">
      <c r="A162" s="17" t="s">
        <v>100</v>
      </c>
      <c r="B162" s="12" t="s">
        <v>101</v>
      </c>
      <c r="C162" s="28">
        <v>0</v>
      </c>
      <c r="D162" s="27">
        <f t="shared" si="21"/>
        <v>0</v>
      </c>
      <c r="E162" s="28">
        <v>0</v>
      </c>
    </row>
    <row r="163" spans="1:8" x14ac:dyDescent="0.25">
      <c r="A163" s="16" t="s">
        <v>37</v>
      </c>
      <c r="B163" s="12" t="s">
        <v>79</v>
      </c>
      <c r="C163" s="27">
        <v>0</v>
      </c>
      <c r="D163" s="27">
        <f t="shared" si="21"/>
        <v>0</v>
      </c>
      <c r="E163" s="27">
        <v>0</v>
      </c>
    </row>
    <row r="164" spans="1:8" x14ac:dyDescent="0.25">
      <c r="A164" s="17" t="s">
        <v>80</v>
      </c>
      <c r="B164" s="12" t="s">
        <v>59</v>
      </c>
      <c r="C164" s="28">
        <v>0</v>
      </c>
      <c r="D164" s="27">
        <f t="shared" si="21"/>
        <v>0</v>
      </c>
      <c r="E164" s="28">
        <v>0</v>
      </c>
    </row>
    <row r="165" spans="1:8" x14ac:dyDescent="0.25">
      <c r="A165" s="46" t="s">
        <v>125</v>
      </c>
      <c r="B165" s="45" t="s">
        <v>117</v>
      </c>
      <c r="C165" s="28">
        <v>0</v>
      </c>
      <c r="D165" s="27">
        <f t="shared" si="21"/>
        <v>0</v>
      </c>
      <c r="E165" s="28">
        <v>0</v>
      </c>
    </row>
    <row r="166" spans="1:8" x14ac:dyDescent="0.25">
      <c r="A166" s="17" t="s">
        <v>118</v>
      </c>
      <c r="B166" s="12" t="s">
        <v>119</v>
      </c>
      <c r="C166" s="28"/>
      <c r="D166" s="27">
        <f t="shared" si="21"/>
        <v>0</v>
      </c>
      <c r="E166" s="28"/>
    </row>
    <row r="167" spans="1:8" x14ac:dyDescent="0.25">
      <c r="A167" s="44" t="s">
        <v>14</v>
      </c>
      <c r="B167" s="45" t="s">
        <v>15</v>
      </c>
      <c r="C167" s="27">
        <f>+C168+C172+C178+C187+C190+C182</f>
        <v>316000</v>
      </c>
      <c r="D167" s="27">
        <f t="shared" si="21"/>
        <v>89901</v>
      </c>
      <c r="E167" s="27">
        <f t="shared" ref="E167" si="25">+E168+E172+E178+E187+E190+E182</f>
        <v>405901</v>
      </c>
      <c r="G167" s="34"/>
      <c r="H167" s="34"/>
    </row>
    <row r="168" spans="1:8" x14ac:dyDescent="0.25">
      <c r="A168" s="16" t="s">
        <v>20</v>
      </c>
      <c r="B168" s="12" t="s">
        <v>64</v>
      </c>
      <c r="C168" s="27">
        <f>+C169+C170+C171</f>
        <v>65695</v>
      </c>
      <c r="D168" s="27">
        <f t="shared" si="21"/>
        <v>1213</v>
      </c>
      <c r="E168" s="27">
        <f t="shared" ref="E168" si="26">+E169+E170+E171</f>
        <v>66908</v>
      </c>
    </row>
    <row r="169" spans="1:8" x14ac:dyDescent="0.25">
      <c r="A169" s="17" t="s">
        <v>65</v>
      </c>
      <c r="B169" s="12" t="s">
        <v>66</v>
      </c>
      <c r="C169" s="28">
        <v>49416</v>
      </c>
      <c r="D169" s="27"/>
      <c r="E169" s="28">
        <v>30877</v>
      </c>
    </row>
    <row r="170" spans="1:8" x14ac:dyDescent="0.25">
      <c r="A170" s="17" t="s">
        <v>67</v>
      </c>
      <c r="B170" s="12" t="s">
        <v>58</v>
      </c>
      <c r="C170" s="28">
        <v>7300</v>
      </c>
      <c r="D170" s="27"/>
      <c r="E170" s="28">
        <v>30928</v>
      </c>
    </row>
    <row r="171" spans="1:8" x14ac:dyDescent="0.25">
      <c r="A171" s="17" t="s">
        <v>68</v>
      </c>
      <c r="B171" s="12" t="s">
        <v>69</v>
      </c>
      <c r="C171" s="28">
        <v>8979</v>
      </c>
      <c r="D171" s="27"/>
      <c r="E171" s="28">
        <v>5103</v>
      </c>
    </row>
    <row r="172" spans="1:8" x14ac:dyDescent="0.25">
      <c r="A172" s="16" t="s">
        <v>31</v>
      </c>
      <c r="B172" s="12" t="s">
        <v>70</v>
      </c>
      <c r="C172" s="27">
        <f>+C173+C174+C175+C176+C177</f>
        <v>214825</v>
      </c>
      <c r="D172" s="27">
        <f t="shared" si="21"/>
        <v>114988</v>
      </c>
      <c r="E172" s="27">
        <f t="shared" ref="E172" si="27">+E173+E174+E175+E176+E177</f>
        <v>329813</v>
      </c>
    </row>
    <row r="173" spans="1:8" x14ac:dyDescent="0.25">
      <c r="A173" s="17" t="s">
        <v>71</v>
      </c>
      <c r="B173" s="12" t="s">
        <v>72</v>
      </c>
      <c r="C173" s="28">
        <v>25180</v>
      </c>
      <c r="D173" s="27"/>
      <c r="E173" s="28">
        <v>26302</v>
      </c>
    </row>
    <row r="174" spans="1:8" x14ac:dyDescent="0.25">
      <c r="A174" s="17" t="s">
        <v>84</v>
      </c>
      <c r="B174" s="12" t="s">
        <v>85</v>
      </c>
      <c r="C174" s="28">
        <v>101751</v>
      </c>
      <c r="D174" s="27"/>
      <c r="E174" s="28">
        <v>95678</v>
      </c>
    </row>
    <row r="175" spans="1:8" x14ac:dyDescent="0.25">
      <c r="A175" s="17" t="s">
        <v>73</v>
      </c>
      <c r="B175" s="12" t="s">
        <v>74</v>
      </c>
      <c r="C175" s="28">
        <v>65784</v>
      </c>
      <c r="D175" s="27"/>
      <c r="E175" s="28">
        <v>152627</v>
      </c>
    </row>
    <row r="176" spans="1:8" x14ac:dyDescent="0.25">
      <c r="A176" s="17" t="s">
        <v>86</v>
      </c>
      <c r="B176" s="12" t="s">
        <v>60</v>
      </c>
      <c r="C176" s="28">
        <v>2654</v>
      </c>
      <c r="D176" s="27"/>
      <c r="E176" s="28">
        <v>652</v>
      </c>
    </row>
    <row r="177" spans="1:5" x14ac:dyDescent="0.25">
      <c r="A177" s="17" t="s">
        <v>75</v>
      </c>
      <c r="B177" s="12" t="s">
        <v>61</v>
      </c>
      <c r="C177" s="28">
        <v>19456</v>
      </c>
      <c r="D177" s="27"/>
      <c r="E177" s="28">
        <v>54554</v>
      </c>
    </row>
    <row r="178" spans="1:5" x14ac:dyDescent="0.25">
      <c r="A178" s="16" t="s">
        <v>32</v>
      </c>
      <c r="B178" s="12" t="s">
        <v>87</v>
      </c>
      <c r="C178" s="27">
        <f>+C179</f>
        <v>9290</v>
      </c>
      <c r="D178" s="27">
        <f t="shared" si="21"/>
        <v>-5324</v>
      </c>
      <c r="E178" s="27">
        <f>+E179</f>
        <v>3966</v>
      </c>
    </row>
    <row r="179" spans="1:5" x14ac:dyDescent="0.25">
      <c r="A179" s="17" t="s">
        <v>88</v>
      </c>
      <c r="B179" s="12" t="s">
        <v>89</v>
      </c>
      <c r="C179" s="28">
        <v>9290</v>
      </c>
      <c r="D179" s="27"/>
      <c r="E179" s="28">
        <v>3966</v>
      </c>
    </row>
    <row r="180" spans="1:5" x14ac:dyDescent="0.25">
      <c r="A180" s="16" t="s">
        <v>38</v>
      </c>
      <c r="B180" s="12" t="s">
        <v>102</v>
      </c>
      <c r="C180" s="27">
        <v>0</v>
      </c>
      <c r="D180" s="27">
        <f t="shared" si="21"/>
        <v>0</v>
      </c>
      <c r="E180" s="27">
        <v>0</v>
      </c>
    </row>
    <row r="181" spans="1:5" x14ac:dyDescent="0.25">
      <c r="A181" s="17" t="s">
        <v>105</v>
      </c>
      <c r="B181" s="12" t="s">
        <v>106</v>
      </c>
      <c r="C181" s="28">
        <v>0</v>
      </c>
      <c r="D181" s="27">
        <f t="shared" si="21"/>
        <v>0</v>
      </c>
      <c r="E181" s="28">
        <v>0</v>
      </c>
    </row>
    <row r="182" spans="1:5" x14ac:dyDescent="0.25">
      <c r="A182" s="16" t="s">
        <v>33</v>
      </c>
      <c r="B182" s="12" t="s">
        <v>81</v>
      </c>
      <c r="C182" s="27">
        <f>+C183</f>
        <v>5973</v>
      </c>
      <c r="D182" s="27">
        <f t="shared" si="21"/>
        <v>-4473</v>
      </c>
      <c r="E182" s="27">
        <f>+E183</f>
        <v>1500</v>
      </c>
    </row>
    <row r="183" spans="1:5" x14ac:dyDescent="0.25">
      <c r="A183" s="17" t="s">
        <v>82</v>
      </c>
      <c r="B183" s="12" t="s">
        <v>83</v>
      </c>
      <c r="C183" s="28">
        <v>5973</v>
      </c>
      <c r="D183" s="27"/>
      <c r="E183" s="28">
        <v>1500</v>
      </c>
    </row>
    <row r="184" spans="1:5" x14ac:dyDescent="0.25">
      <c r="A184" s="16" t="s">
        <v>36</v>
      </c>
      <c r="B184" s="12" t="s">
        <v>76</v>
      </c>
      <c r="C184" s="27">
        <v>0</v>
      </c>
      <c r="D184" s="27">
        <f t="shared" si="21"/>
        <v>0</v>
      </c>
      <c r="E184" s="27">
        <v>0</v>
      </c>
    </row>
    <row r="185" spans="1:5" x14ac:dyDescent="0.25">
      <c r="A185" s="17" t="s">
        <v>77</v>
      </c>
      <c r="B185" s="12" t="s">
        <v>78</v>
      </c>
      <c r="C185" s="28">
        <v>0</v>
      </c>
      <c r="D185" s="27">
        <f t="shared" si="21"/>
        <v>0</v>
      </c>
      <c r="E185" s="28">
        <v>0</v>
      </c>
    </row>
    <row r="186" spans="1:5" x14ac:dyDescent="0.25">
      <c r="A186" s="17" t="s">
        <v>111</v>
      </c>
      <c r="B186" s="12" t="s">
        <v>112</v>
      </c>
      <c r="C186" s="28">
        <v>0</v>
      </c>
      <c r="D186" s="27">
        <f t="shared" si="21"/>
        <v>0</v>
      </c>
      <c r="E186" s="28">
        <v>0</v>
      </c>
    </row>
    <row r="187" spans="1:5" x14ac:dyDescent="0.25">
      <c r="A187" s="16" t="s">
        <v>34</v>
      </c>
      <c r="B187" s="12" t="s">
        <v>90</v>
      </c>
      <c r="C187" s="27">
        <f>+C189</f>
        <v>8581</v>
      </c>
      <c r="D187" s="27">
        <f t="shared" si="21"/>
        <v>-8581</v>
      </c>
      <c r="E187" s="27">
        <f t="shared" ref="E187" si="28">+E189</f>
        <v>0</v>
      </c>
    </row>
    <row r="188" spans="1:5" x14ac:dyDescent="0.25">
      <c r="A188" s="17" t="s">
        <v>113</v>
      </c>
      <c r="B188" s="12" t="s">
        <v>114</v>
      </c>
      <c r="C188" s="28">
        <v>0</v>
      </c>
      <c r="D188" s="27">
        <f t="shared" si="21"/>
        <v>0</v>
      </c>
      <c r="E188" s="28">
        <v>0</v>
      </c>
    </row>
    <row r="189" spans="1:5" x14ac:dyDescent="0.25">
      <c r="A189" s="17" t="s">
        <v>91</v>
      </c>
      <c r="B189" s="12" t="s">
        <v>92</v>
      </c>
      <c r="C189" s="28">
        <v>8581</v>
      </c>
      <c r="D189" s="27">
        <f t="shared" si="21"/>
        <v>-8581</v>
      </c>
      <c r="E189" s="28">
        <v>0</v>
      </c>
    </row>
    <row r="190" spans="1:5" x14ac:dyDescent="0.25">
      <c r="A190" s="16" t="s">
        <v>35</v>
      </c>
      <c r="B190" s="12" t="s">
        <v>93</v>
      </c>
      <c r="C190" s="27">
        <f>+C192</f>
        <v>11636</v>
      </c>
      <c r="D190" s="27">
        <f t="shared" si="21"/>
        <v>-7922</v>
      </c>
      <c r="E190" s="27">
        <f>+E191+E192</f>
        <v>3714</v>
      </c>
    </row>
    <row r="191" spans="1:5" x14ac:dyDescent="0.25">
      <c r="A191" s="17" t="s">
        <v>94</v>
      </c>
      <c r="B191" s="12" t="s">
        <v>95</v>
      </c>
      <c r="C191" s="28">
        <v>0</v>
      </c>
      <c r="D191" s="27"/>
      <c r="E191" s="28"/>
    </row>
    <row r="192" spans="1:5" x14ac:dyDescent="0.25">
      <c r="A192" s="17" t="s">
        <v>96</v>
      </c>
      <c r="B192" s="12" t="s">
        <v>97</v>
      </c>
      <c r="C192" s="28">
        <v>11636</v>
      </c>
      <c r="D192" s="27"/>
      <c r="E192" s="28">
        <v>3714</v>
      </c>
    </row>
    <row r="193" spans="1:8" x14ac:dyDescent="0.25">
      <c r="A193" s="17" t="s">
        <v>98</v>
      </c>
      <c r="B193" s="12" t="s">
        <v>99</v>
      </c>
      <c r="C193" s="28">
        <v>0</v>
      </c>
      <c r="D193" s="27">
        <f t="shared" si="21"/>
        <v>0</v>
      </c>
      <c r="E193" s="28">
        <v>0</v>
      </c>
    </row>
    <row r="194" spans="1:8" x14ac:dyDescent="0.25">
      <c r="A194" s="17" t="s">
        <v>100</v>
      </c>
      <c r="B194" s="12" t="s">
        <v>101</v>
      </c>
      <c r="C194" s="28">
        <v>0</v>
      </c>
      <c r="D194" s="27">
        <f t="shared" si="21"/>
        <v>0</v>
      </c>
      <c r="E194" s="28">
        <v>0</v>
      </c>
    </row>
    <row r="195" spans="1:8" x14ac:dyDescent="0.25">
      <c r="A195" s="16" t="s">
        <v>37</v>
      </c>
      <c r="B195" s="12" t="s">
        <v>79</v>
      </c>
      <c r="C195" s="27">
        <v>0</v>
      </c>
      <c r="D195" s="27">
        <f t="shared" si="21"/>
        <v>0</v>
      </c>
      <c r="E195" s="27">
        <v>0</v>
      </c>
    </row>
    <row r="196" spans="1:8" x14ac:dyDescent="0.25">
      <c r="A196" s="17" t="s">
        <v>80</v>
      </c>
      <c r="B196" s="12" t="s">
        <v>59</v>
      </c>
      <c r="C196" s="28">
        <v>0</v>
      </c>
      <c r="D196" s="27">
        <f t="shared" si="21"/>
        <v>0</v>
      </c>
      <c r="E196" s="28">
        <v>0</v>
      </c>
    </row>
    <row r="197" spans="1:8" x14ac:dyDescent="0.25">
      <c r="A197" s="44" t="s">
        <v>16</v>
      </c>
      <c r="B197" s="45" t="s">
        <v>17</v>
      </c>
      <c r="C197" s="27">
        <v>0</v>
      </c>
      <c r="D197" s="27">
        <f t="shared" si="21"/>
        <v>0</v>
      </c>
      <c r="E197" s="27">
        <v>0</v>
      </c>
    </row>
    <row r="198" spans="1:8" x14ac:dyDescent="0.25">
      <c r="A198" s="16" t="s">
        <v>20</v>
      </c>
      <c r="B198" s="12" t="s">
        <v>64</v>
      </c>
      <c r="C198" s="27">
        <v>0</v>
      </c>
      <c r="D198" s="27">
        <f t="shared" si="21"/>
        <v>0</v>
      </c>
      <c r="E198" s="27">
        <v>0</v>
      </c>
    </row>
    <row r="199" spans="1:8" x14ac:dyDescent="0.25">
      <c r="A199" s="17" t="s">
        <v>65</v>
      </c>
      <c r="B199" s="12" t="s">
        <v>66</v>
      </c>
      <c r="C199" s="28">
        <v>0</v>
      </c>
      <c r="D199" s="27">
        <f t="shared" si="21"/>
        <v>0</v>
      </c>
      <c r="E199" s="28">
        <v>0</v>
      </c>
    </row>
    <row r="200" spans="1:8" x14ac:dyDescent="0.25">
      <c r="A200" s="16" t="s">
        <v>31</v>
      </c>
      <c r="B200" s="12" t="s">
        <v>70</v>
      </c>
      <c r="C200" s="29">
        <v>0</v>
      </c>
      <c r="D200" s="27">
        <f t="shared" si="21"/>
        <v>0</v>
      </c>
      <c r="E200" s="27">
        <v>0</v>
      </c>
    </row>
    <row r="201" spans="1:8" x14ac:dyDescent="0.25">
      <c r="A201" s="17" t="s">
        <v>71</v>
      </c>
      <c r="B201" s="12" t="s">
        <v>72</v>
      </c>
      <c r="C201" s="28">
        <v>0</v>
      </c>
      <c r="D201" s="27">
        <f t="shared" si="21"/>
        <v>0</v>
      </c>
      <c r="E201" s="28">
        <v>0</v>
      </c>
    </row>
    <row r="202" spans="1:8" x14ac:dyDescent="0.25">
      <c r="A202" s="17" t="s">
        <v>84</v>
      </c>
      <c r="B202" s="12" t="s">
        <v>85</v>
      </c>
      <c r="C202" s="28">
        <v>0</v>
      </c>
      <c r="D202" s="27">
        <f t="shared" si="21"/>
        <v>0</v>
      </c>
      <c r="E202" s="28">
        <v>0</v>
      </c>
    </row>
    <row r="203" spans="1:8" x14ac:dyDescent="0.25">
      <c r="A203" s="17" t="s">
        <v>73</v>
      </c>
      <c r="B203" s="12" t="s">
        <v>74</v>
      </c>
      <c r="C203" s="28">
        <v>0</v>
      </c>
      <c r="D203" s="27">
        <f t="shared" ref="D203:D253" si="29">+E203-C203</f>
        <v>0</v>
      </c>
      <c r="E203" s="28">
        <v>0</v>
      </c>
    </row>
    <row r="204" spans="1:8" x14ac:dyDescent="0.25">
      <c r="A204" s="16" t="s">
        <v>32</v>
      </c>
      <c r="B204" s="12" t="s">
        <v>87</v>
      </c>
      <c r="C204" s="27">
        <v>0</v>
      </c>
      <c r="D204" s="27">
        <f t="shared" si="29"/>
        <v>0</v>
      </c>
      <c r="E204" s="27">
        <v>0</v>
      </c>
    </row>
    <row r="205" spans="1:8" x14ac:dyDescent="0.25">
      <c r="A205" s="17" t="s">
        <v>88</v>
      </c>
      <c r="B205" s="12" t="s">
        <v>89</v>
      </c>
      <c r="C205" s="28">
        <v>0</v>
      </c>
      <c r="D205" s="27">
        <f t="shared" si="29"/>
        <v>0</v>
      </c>
      <c r="E205" s="28">
        <v>0</v>
      </c>
    </row>
    <row r="206" spans="1:8" x14ac:dyDescent="0.25">
      <c r="A206" s="44" t="s">
        <v>49</v>
      </c>
      <c r="B206" s="45" t="s">
        <v>18</v>
      </c>
      <c r="C206" s="27">
        <f>+C207+C211+C217+C219+C222+C224</f>
        <v>698464</v>
      </c>
      <c r="D206" s="27">
        <f t="shared" si="29"/>
        <v>181092</v>
      </c>
      <c r="E206" s="27">
        <f>+E207+E211+E217+E219+E222+E224</f>
        <v>879556</v>
      </c>
      <c r="H206" s="34"/>
    </row>
    <row r="207" spans="1:8" x14ac:dyDescent="0.25">
      <c r="A207" s="16" t="s">
        <v>20</v>
      </c>
      <c r="B207" s="12" t="s">
        <v>64</v>
      </c>
      <c r="C207" s="27">
        <f>+C208+C209+C210</f>
        <v>64988</v>
      </c>
      <c r="D207" s="27">
        <f t="shared" si="29"/>
        <v>0</v>
      </c>
      <c r="E207" s="27">
        <f t="shared" ref="E207" si="30">+E208+E209+E210</f>
        <v>64988</v>
      </c>
    </row>
    <row r="208" spans="1:8" x14ac:dyDescent="0.25">
      <c r="A208" s="17" t="s">
        <v>65</v>
      </c>
      <c r="B208" s="12" t="s">
        <v>66</v>
      </c>
      <c r="C208" s="28">
        <v>0</v>
      </c>
      <c r="D208" s="27"/>
      <c r="E208" s="28">
        <v>0</v>
      </c>
    </row>
    <row r="209" spans="1:5" x14ac:dyDescent="0.25">
      <c r="A209" s="17" t="s">
        <v>67</v>
      </c>
      <c r="B209" s="12" t="s">
        <v>58</v>
      </c>
      <c r="C209" s="28">
        <v>55784</v>
      </c>
      <c r="D209" s="27"/>
      <c r="E209" s="28">
        <v>55784</v>
      </c>
    </row>
    <row r="210" spans="1:5" x14ac:dyDescent="0.25">
      <c r="A210" s="17" t="s">
        <v>68</v>
      </c>
      <c r="B210" s="12" t="s">
        <v>69</v>
      </c>
      <c r="C210" s="28">
        <v>9204</v>
      </c>
      <c r="D210" s="27"/>
      <c r="E210" s="28">
        <v>9204</v>
      </c>
    </row>
    <row r="211" spans="1:5" x14ac:dyDescent="0.25">
      <c r="A211" s="16" t="s">
        <v>31</v>
      </c>
      <c r="B211" s="12" t="s">
        <v>70</v>
      </c>
      <c r="C211" s="27">
        <f>+C212+C213+C214+C216</f>
        <v>44450</v>
      </c>
      <c r="D211" s="27">
        <f t="shared" si="29"/>
        <v>5236</v>
      </c>
      <c r="E211" s="27">
        <f t="shared" ref="E211" si="31">+E212+E213+E214+E216</f>
        <v>49686</v>
      </c>
    </row>
    <row r="212" spans="1:5" x14ac:dyDescent="0.25">
      <c r="A212" s="17" t="s">
        <v>71</v>
      </c>
      <c r="B212" s="12" t="s">
        <v>72</v>
      </c>
      <c r="C212" s="28">
        <v>38700</v>
      </c>
      <c r="D212" s="27"/>
      <c r="E212" s="28">
        <v>38700</v>
      </c>
    </row>
    <row r="213" spans="1:5" x14ac:dyDescent="0.25">
      <c r="A213" s="17" t="s">
        <v>84</v>
      </c>
      <c r="B213" s="12" t="s">
        <v>85</v>
      </c>
      <c r="C213" s="28">
        <v>1300</v>
      </c>
      <c r="D213" s="27"/>
      <c r="E213" s="28">
        <v>1300</v>
      </c>
    </row>
    <row r="214" spans="1:5" x14ac:dyDescent="0.25">
      <c r="A214" s="17" t="s">
        <v>73</v>
      </c>
      <c r="B214" s="12" t="s">
        <v>74</v>
      </c>
      <c r="C214" s="28">
        <v>4450</v>
      </c>
      <c r="D214" s="27"/>
      <c r="E214" s="28">
        <v>9686</v>
      </c>
    </row>
    <row r="215" spans="1:5" x14ac:dyDescent="0.25">
      <c r="A215" s="17" t="s">
        <v>86</v>
      </c>
      <c r="B215" s="12" t="s">
        <v>60</v>
      </c>
      <c r="C215" s="28">
        <v>0</v>
      </c>
      <c r="D215" s="27">
        <f t="shared" si="29"/>
        <v>0</v>
      </c>
      <c r="E215" s="28">
        <v>0</v>
      </c>
    </row>
    <row r="216" spans="1:5" x14ac:dyDescent="0.25">
      <c r="A216" s="17" t="s">
        <v>75</v>
      </c>
      <c r="B216" s="12" t="s">
        <v>61</v>
      </c>
      <c r="C216" s="28"/>
      <c r="D216" s="27"/>
      <c r="E216" s="28"/>
    </row>
    <row r="217" spans="1:5" x14ac:dyDescent="0.25">
      <c r="A217" s="16" t="s">
        <v>32</v>
      </c>
      <c r="B217" s="12" t="s">
        <v>87</v>
      </c>
      <c r="C217" s="27">
        <v>0</v>
      </c>
      <c r="D217" s="27">
        <f t="shared" si="29"/>
        <v>520</v>
      </c>
      <c r="E217" s="27">
        <f>+E218</f>
        <v>520</v>
      </c>
    </row>
    <row r="218" spans="1:5" x14ac:dyDescent="0.25">
      <c r="A218" s="17" t="s">
        <v>88</v>
      </c>
      <c r="B218" s="12" t="s">
        <v>89</v>
      </c>
      <c r="C218" s="28">
        <v>0</v>
      </c>
      <c r="D218" s="27"/>
      <c r="E218" s="28">
        <v>520</v>
      </c>
    </row>
    <row r="219" spans="1:5" x14ac:dyDescent="0.25">
      <c r="A219" s="16" t="s">
        <v>38</v>
      </c>
      <c r="B219" s="12" t="s">
        <v>102</v>
      </c>
      <c r="C219" s="27">
        <v>0</v>
      </c>
      <c r="D219" s="27">
        <f t="shared" si="29"/>
        <v>334239</v>
      </c>
      <c r="E219" s="27">
        <f>E220</f>
        <v>334239</v>
      </c>
    </row>
    <row r="220" spans="1:5" x14ac:dyDescent="0.25">
      <c r="A220" s="16">
        <v>361</v>
      </c>
      <c r="B220" s="12" t="s">
        <v>134</v>
      </c>
      <c r="C220" s="27">
        <v>0</v>
      </c>
      <c r="D220" s="27"/>
      <c r="E220" s="27">
        <v>334239</v>
      </c>
    </row>
    <row r="221" spans="1:5" x14ac:dyDescent="0.25">
      <c r="A221" s="17" t="s">
        <v>105</v>
      </c>
      <c r="B221" s="12" t="s">
        <v>106</v>
      </c>
      <c r="C221" s="28">
        <v>0</v>
      </c>
      <c r="D221" s="27">
        <f t="shared" si="29"/>
        <v>0</v>
      </c>
      <c r="E221" s="28">
        <v>0</v>
      </c>
    </row>
    <row r="222" spans="1:5" x14ac:dyDescent="0.25">
      <c r="A222" s="16" t="s">
        <v>33</v>
      </c>
      <c r="B222" s="12" t="s">
        <v>81</v>
      </c>
      <c r="C222" s="27">
        <f>+C223</f>
        <v>581326</v>
      </c>
      <c r="D222" s="27">
        <f t="shared" si="29"/>
        <v>-161922</v>
      </c>
      <c r="E222" s="27">
        <f>+E223</f>
        <v>419404</v>
      </c>
    </row>
    <row r="223" spans="1:5" x14ac:dyDescent="0.25">
      <c r="A223" s="17" t="s">
        <v>82</v>
      </c>
      <c r="B223" s="12" t="s">
        <v>83</v>
      </c>
      <c r="C223" s="28">
        <v>581326</v>
      </c>
      <c r="D223" s="27"/>
      <c r="E223" s="28">
        <v>419404</v>
      </c>
    </row>
    <row r="224" spans="1:5" x14ac:dyDescent="0.25">
      <c r="A224" s="16" t="s">
        <v>35</v>
      </c>
      <c r="B224" s="12" t="s">
        <v>93</v>
      </c>
      <c r="C224" s="27">
        <f>C225</f>
        <v>7700</v>
      </c>
      <c r="D224" s="27">
        <f t="shared" si="29"/>
        <v>3019</v>
      </c>
      <c r="E224" s="27">
        <f>+E225</f>
        <v>10719</v>
      </c>
    </row>
    <row r="225" spans="1:5" x14ac:dyDescent="0.25">
      <c r="A225" s="17" t="s">
        <v>96</v>
      </c>
      <c r="B225" s="12" t="s">
        <v>97</v>
      </c>
      <c r="C225" s="28">
        <v>7700</v>
      </c>
      <c r="D225" s="27"/>
      <c r="E225" s="28">
        <v>10719</v>
      </c>
    </row>
    <row r="226" spans="1:5" x14ac:dyDescent="0.25">
      <c r="A226" s="17" t="s">
        <v>98</v>
      </c>
      <c r="B226" s="12" t="s">
        <v>99</v>
      </c>
      <c r="C226" s="28">
        <v>0</v>
      </c>
      <c r="D226" s="27">
        <f t="shared" si="29"/>
        <v>0</v>
      </c>
      <c r="E226" s="28">
        <v>0</v>
      </c>
    </row>
    <row r="227" spans="1:5" x14ac:dyDescent="0.25">
      <c r="A227" s="16" t="s">
        <v>37</v>
      </c>
      <c r="B227" s="12" t="s">
        <v>79</v>
      </c>
      <c r="C227" s="27">
        <v>0</v>
      </c>
      <c r="D227" s="27">
        <f t="shared" si="29"/>
        <v>0</v>
      </c>
      <c r="E227" s="27">
        <v>0</v>
      </c>
    </row>
    <row r="228" spans="1:5" x14ac:dyDescent="0.25">
      <c r="A228" s="17" t="s">
        <v>80</v>
      </c>
      <c r="B228" s="12" t="s">
        <v>59</v>
      </c>
      <c r="C228" s="28">
        <v>0</v>
      </c>
      <c r="D228" s="27">
        <f t="shared" si="29"/>
        <v>0</v>
      </c>
      <c r="E228" s="28">
        <v>0</v>
      </c>
    </row>
    <row r="229" spans="1:5" x14ac:dyDescent="0.25">
      <c r="A229" s="44" t="s">
        <v>56</v>
      </c>
      <c r="B229" s="45" t="s">
        <v>19</v>
      </c>
      <c r="C229" s="27">
        <v>0</v>
      </c>
      <c r="D229" s="27">
        <f t="shared" si="29"/>
        <v>0</v>
      </c>
      <c r="E229" s="27">
        <v>0</v>
      </c>
    </row>
    <row r="230" spans="1:5" x14ac:dyDescent="0.25">
      <c r="A230" s="16" t="s">
        <v>20</v>
      </c>
      <c r="B230" s="12" t="s">
        <v>64</v>
      </c>
      <c r="C230" s="27">
        <v>0</v>
      </c>
      <c r="D230" s="27">
        <f t="shared" si="29"/>
        <v>0</v>
      </c>
      <c r="E230" s="27">
        <v>0</v>
      </c>
    </row>
    <row r="231" spans="1:5" x14ac:dyDescent="0.25">
      <c r="A231" s="17" t="s">
        <v>65</v>
      </c>
      <c r="B231" s="12" t="s">
        <v>66</v>
      </c>
      <c r="C231" s="28">
        <v>0</v>
      </c>
      <c r="D231" s="27">
        <f t="shared" si="29"/>
        <v>0</v>
      </c>
      <c r="E231" s="28">
        <v>0</v>
      </c>
    </row>
    <row r="232" spans="1:5" x14ac:dyDescent="0.25">
      <c r="A232" s="17" t="s">
        <v>67</v>
      </c>
      <c r="B232" s="12" t="s">
        <v>58</v>
      </c>
      <c r="C232" s="30">
        <v>0</v>
      </c>
      <c r="D232" s="27">
        <f t="shared" si="29"/>
        <v>0</v>
      </c>
      <c r="E232" s="28">
        <v>0</v>
      </c>
    </row>
    <row r="233" spans="1:5" x14ac:dyDescent="0.25">
      <c r="A233" s="17" t="s">
        <v>68</v>
      </c>
      <c r="B233" s="12" t="s">
        <v>69</v>
      </c>
      <c r="C233" s="28">
        <v>0</v>
      </c>
      <c r="D233" s="27">
        <f t="shared" si="29"/>
        <v>0</v>
      </c>
      <c r="E233" s="28">
        <v>0</v>
      </c>
    </row>
    <row r="234" spans="1:5" x14ac:dyDescent="0.25">
      <c r="A234" s="16" t="s">
        <v>31</v>
      </c>
      <c r="B234" s="12" t="s">
        <v>70</v>
      </c>
      <c r="C234" s="27">
        <v>0</v>
      </c>
      <c r="D234" s="27">
        <f t="shared" si="29"/>
        <v>0</v>
      </c>
      <c r="E234" s="27">
        <v>0</v>
      </c>
    </row>
    <row r="235" spans="1:5" x14ac:dyDescent="0.25">
      <c r="A235" s="17" t="s">
        <v>71</v>
      </c>
      <c r="B235" s="12" t="s">
        <v>72</v>
      </c>
      <c r="C235" s="28">
        <v>0</v>
      </c>
      <c r="D235" s="27">
        <f t="shared" si="29"/>
        <v>0</v>
      </c>
      <c r="E235" s="28">
        <v>0</v>
      </c>
    </row>
    <row r="236" spans="1:5" x14ac:dyDescent="0.25">
      <c r="A236" s="17" t="s">
        <v>84</v>
      </c>
      <c r="B236" s="12" t="s">
        <v>85</v>
      </c>
      <c r="C236" s="28">
        <v>0</v>
      </c>
      <c r="D236" s="27">
        <f t="shared" si="29"/>
        <v>0</v>
      </c>
      <c r="E236" s="28">
        <v>0</v>
      </c>
    </row>
    <row r="237" spans="1:5" x14ac:dyDescent="0.25">
      <c r="A237" s="17" t="s">
        <v>73</v>
      </c>
      <c r="B237" s="12" t="s">
        <v>74</v>
      </c>
      <c r="C237" s="28">
        <v>0</v>
      </c>
      <c r="D237" s="27">
        <f t="shared" si="29"/>
        <v>0</v>
      </c>
      <c r="E237" s="28">
        <v>0</v>
      </c>
    </row>
    <row r="238" spans="1:5" x14ac:dyDescent="0.25">
      <c r="A238" s="17" t="s">
        <v>75</v>
      </c>
      <c r="B238" s="12" t="s">
        <v>61</v>
      </c>
      <c r="C238" s="28">
        <v>0</v>
      </c>
      <c r="D238" s="27">
        <f t="shared" si="29"/>
        <v>0</v>
      </c>
      <c r="E238" s="28">
        <v>0</v>
      </c>
    </row>
    <row r="239" spans="1:5" x14ac:dyDescent="0.25">
      <c r="A239" s="16" t="s">
        <v>32</v>
      </c>
      <c r="B239" s="12" t="s">
        <v>87</v>
      </c>
      <c r="C239" s="29">
        <v>0</v>
      </c>
      <c r="D239" s="27">
        <f t="shared" si="29"/>
        <v>0</v>
      </c>
      <c r="E239" s="27">
        <v>0</v>
      </c>
    </row>
    <row r="240" spans="1:5" x14ac:dyDescent="0.25">
      <c r="A240" s="17" t="s">
        <v>88</v>
      </c>
      <c r="B240" s="12" t="s">
        <v>89</v>
      </c>
      <c r="C240" s="30">
        <v>0</v>
      </c>
      <c r="D240" s="27">
        <f t="shared" si="29"/>
        <v>0</v>
      </c>
      <c r="E240" s="28">
        <v>0</v>
      </c>
    </row>
    <row r="241" spans="1:5" x14ac:dyDescent="0.25">
      <c r="A241" s="16" t="s">
        <v>33</v>
      </c>
      <c r="B241" s="12" t="s">
        <v>81</v>
      </c>
      <c r="C241" s="27">
        <v>0</v>
      </c>
      <c r="D241" s="27">
        <f t="shared" si="29"/>
        <v>0</v>
      </c>
      <c r="E241" s="27">
        <v>0</v>
      </c>
    </row>
    <row r="242" spans="1:5" x14ac:dyDescent="0.25">
      <c r="A242" s="17" t="s">
        <v>82</v>
      </c>
      <c r="B242" s="12" t="s">
        <v>83</v>
      </c>
      <c r="C242" s="28">
        <v>0</v>
      </c>
      <c r="D242" s="27">
        <f t="shared" si="29"/>
        <v>0</v>
      </c>
      <c r="E242" s="28">
        <v>0</v>
      </c>
    </row>
    <row r="243" spans="1:5" x14ac:dyDescent="0.25">
      <c r="A243" s="16" t="s">
        <v>35</v>
      </c>
      <c r="B243" s="12" t="s">
        <v>93</v>
      </c>
      <c r="C243" s="27">
        <v>0</v>
      </c>
      <c r="D243" s="27">
        <f t="shared" si="29"/>
        <v>0</v>
      </c>
      <c r="E243" s="27">
        <v>0</v>
      </c>
    </row>
    <row r="244" spans="1:5" x14ac:dyDescent="0.25">
      <c r="A244" s="17" t="s">
        <v>96</v>
      </c>
      <c r="B244" s="12" t="s">
        <v>97</v>
      </c>
      <c r="C244" s="29">
        <v>0</v>
      </c>
      <c r="D244" s="27">
        <f t="shared" si="29"/>
        <v>0</v>
      </c>
      <c r="E244" s="27">
        <v>0</v>
      </c>
    </row>
    <row r="245" spans="1:5" x14ac:dyDescent="0.25">
      <c r="A245" s="17" t="s">
        <v>98</v>
      </c>
      <c r="B245" s="12" t="s">
        <v>99</v>
      </c>
      <c r="C245" s="30">
        <v>0</v>
      </c>
      <c r="D245" s="27">
        <f t="shared" si="29"/>
        <v>0</v>
      </c>
      <c r="E245" s="28">
        <v>0</v>
      </c>
    </row>
    <row r="246" spans="1:5" x14ac:dyDescent="0.25">
      <c r="A246" s="15" t="s">
        <v>57</v>
      </c>
      <c r="B246" s="12" t="s">
        <v>120</v>
      </c>
      <c r="C246" s="27">
        <v>0</v>
      </c>
      <c r="D246" s="27">
        <f t="shared" si="29"/>
        <v>0</v>
      </c>
      <c r="E246" s="27">
        <v>0</v>
      </c>
    </row>
    <row r="247" spans="1:5" x14ac:dyDescent="0.25">
      <c r="A247" s="16" t="s">
        <v>31</v>
      </c>
      <c r="B247" s="12" t="s">
        <v>70</v>
      </c>
      <c r="C247" s="28">
        <v>0</v>
      </c>
      <c r="D247" s="27">
        <f t="shared" si="29"/>
        <v>0</v>
      </c>
      <c r="E247" s="28">
        <v>0</v>
      </c>
    </row>
    <row r="248" spans="1:5" x14ac:dyDescent="0.25">
      <c r="A248" s="17" t="s">
        <v>73</v>
      </c>
      <c r="B248" s="12" t="s">
        <v>74</v>
      </c>
      <c r="C248" s="27">
        <v>0</v>
      </c>
      <c r="D248" s="27">
        <f t="shared" si="29"/>
        <v>0</v>
      </c>
      <c r="E248" s="27">
        <v>0</v>
      </c>
    </row>
    <row r="249" spans="1:5" x14ac:dyDescent="0.25">
      <c r="A249" s="16" t="s">
        <v>35</v>
      </c>
      <c r="B249" s="12" t="s">
        <v>93</v>
      </c>
      <c r="C249" s="29">
        <v>0</v>
      </c>
      <c r="D249" s="27">
        <f t="shared" si="29"/>
        <v>0</v>
      </c>
      <c r="E249" s="27">
        <v>0</v>
      </c>
    </row>
    <row r="250" spans="1:5" x14ac:dyDescent="0.25">
      <c r="A250" s="17" t="s">
        <v>96</v>
      </c>
      <c r="B250" s="12" t="s">
        <v>97</v>
      </c>
      <c r="C250" s="30">
        <v>0</v>
      </c>
      <c r="D250" s="27">
        <f t="shared" si="29"/>
        <v>0</v>
      </c>
      <c r="E250" s="28">
        <v>0</v>
      </c>
    </row>
    <row r="251" spans="1:5" x14ac:dyDescent="0.25">
      <c r="A251" s="17" t="s">
        <v>98</v>
      </c>
      <c r="B251" s="12" t="s">
        <v>99</v>
      </c>
      <c r="C251" s="27">
        <v>0</v>
      </c>
      <c r="D251" s="27">
        <f t="shared" si="29"/>
        <v>0</v>
      </c>
      <c r="E251" s="27">
        <v>0</v>
      </c>
    </row>
    <row r="252" spans="1:5" x14ac:dyDescent="0.25">
      <c r="A252" s="16" t="s">
        <v>37</v>
      </c>
      <c r="B252" s="12" t="s">
        <v>79</v>
      </c>
      <c r="C252" s="28">
        <v>0</v>
      </c>
      <c r="D252" s="27">
        <f t="shared" si="29"/>
        <v>0</v>
      </c>
      <c r="E252" s="28">
        <v>0</v>
      </c>
    </row>
    <row r="253" spans="1:5" x14ac:dyDescent="0.25">
      <c r="A253" s="17" t="s">
        <v>80</v>
      </c>
      <c r="B253" s="12" t="s">
        <v>59</v>
      </c>
      <c r="C253" s="27">
        <v>0</v>
      </c>
      <c r="D253" s="27">
        <f t="shared" si="29"/>
        <v>0</v>
      </c>
      <c r="E253" s="27">
        <v>0</v>
      </c>
    </row>
    <row r="254" spans="1:5" x14ac:dyDescent="0.25">
      <c r="A254" s="23" t="s">
        <v>24</v>
      </c>
      <c r="B254" s="24" t="s">
        <v>25</v>
      </c>
      <c r="C254" s="18">
        <f>C256</f>
        <v>0</v>
      </c>
      <c r="D254" s="18">
        <f t="shared" ref="D254:E254" si="32">D256</f>
        <v>0</v>
      </c>
      <c r="E254" s="18">
        <f t="shared" si="32"/>
        <v>0</v>
      </c>
    </row>
    <row r="255" spans="1:5" x14ac:dyDescent="0.25">
      <c r="A255" s="14" t="s">
        <v>46</v>
      </c>
      <c r="B255" s="12" t="s">
        <v>47</v>
      </c>
      <c r="C255" s="27">
        <v>0</v>
      </c>
      <c r="D255" s="27">
        <v>0</v>
      </c>
      <c r="E255" s="27">
        <v>0</v>
      </c>
    </row>
    <row r="256" spans="1:5" x14ac:dyDescent="0.25">
      <c r="A256" s="15" t="s">
        <v>45</v>
      </c>
      <c r="B256" s="12" t="s">
        <v>0</v>
      </c>
      <c r="C256" s="27">
        <v>0</v>
      </c>
      <c r="D256" s="27">
        <v>0</v>
      </c>
      <c r="E256" s="27">
        <v>0</v>
      </c>
    </row>
    <row r="257" spans="1:5" x14ac:dyDescent="0.25">
      <c r="A257" s="16" t="s">
        <v>31</v>
      </c>
      <c r="B257" s="12" t="s">
        <v>70</v>
      </c>
      <c r="C257" s="27">
        <v>0</v>
      </c>
      <c r="D257" s="27">
        <v>0</v>
      </c>
      <c r="E257" s="27">
        <v>0</v>
      </c>
    </row>
    <row r="258" spans="1:5" x14ac:dyDescent="0.25">
      <c r="A258" s="17" t="s">
        <v>73</v>
      </c>
      <c r="B258" s="12" t="s">
        <v>74</v>
      </c>
      <c r="C258" s="4">
        <v>0</v>
      </c>
      <c r="D258" s="4">
        <v>0</v>
      </c>
      <c r="E258" s="4">
        <v>0</v>
      </c>
    </row>
    <row r="259" spans="1:5" x14ac:dyDescent="0.25">
      <c r="A259" s="23" t="s">
        <v>26</v>
      </c>
      <c r="B259" s="24" t="s">
        <v>27</v>
      </c>
      <c r="C259" s="18">
        <f>C261+C278</f>
        <v>416712</v>
      </c>
      <c r="D259" s="18">
        <f>+E259-C259</f>
        <v>51696</v>
      </c>
      <c r="E259" s="18">
        <f t="shared" ref="E259" si="33">E261+E278</f>
        <v>468408</v>
      </c>
    </row>
    <row r="260" spans="1:5" x14ac:dyDescent="0.25">
      <c r="A260" s="14" t="s">
        <v>46</v>
      </c>
      <c r="B260" s="12" t="s">
        <v>47</v>
      </c>
      <c r="C260" s="27">
        <v>0</v>
      </c>
      <c r="D260" s="27">
        <v>0</v>
      </c>
      <c r="E260" s="27">
        <v>0</v>
      </c>
    </row>
    <row r="261" spans="1:5" x14ac:dyDescent="0.25">
      <c r="A261" s="44" t="s">
        <v>48</v>
      </c>
      <c r="B261" s="45" t="s">
        <v>5</v>
      </c>
      <c r="C261" s="27">
        <f>C262+C265+C271+C273+C275</f>
        <v>62507</v>
      </c>
      <c r="D261" s="27">
        <f>+E261-C261</f>
        <v>-11727</v>
      </c>
      <c r="E261" s="27">
        <f>E262+E265+E271+E273+E275</f>
        <v>50780</v>
      </c>
    </row>
    <row r="262" spans="1:5" x14ac:dyDescent="0.25">
      <c r="A262" s="16" t="s">
        <v>20</v>
      </c>
      <c r="B262" s="12" t="s">
        <v>64</v>
      </c>
      <c r="C262" s="27">
        <v>0</v>
      </c>
      <c r="D262" s="27">
        <f t="shared" ref="D262:D292" si="34">+E262-C262</f>
        <v>0</v>
      </c>
      <c r="E262" s="27">
        <v>0</v>
      </c>
    </row>
    <row r="263" spans="1:5" x14ac:dyDescent="0.25">
      <c r="A263" s="17" t="s">
        <v>65</v>
      </c>
      <c r="B263" s="12" t="s">
        <v>66</v>
      </c>
      <c r="C263" s="28">
        <v>0</v>
      </c>
      <c r="D263" s="27">
        <f t="shared" si="34"/>
        <v>0</v>
      </c>
      <c r="E263" s="28">
        <v>0</v>
      </c>
    </row>
    <row r="264" spans="1:5" x14ac:dyDescent="0.25">
      <c r="A264" s="17" t="s">
        <v>68</v>
      </c>
      <c r="B264" s="12" t="s">
        <v>69</v>
      </c>
      <c r="C264" s="28">
        <v>0</v>
      </c>
      <c r="D264" s="27">
        <f t="shared" si="34"/>
        <v>0</v>
      </c>
      <c r="E264" s="28">
        <v>0</v>
      </c>
    </row>
    <row r="265" spans="1:5" x14ac:dyDescent="0.25">
      <c r="A265" s="16" t="s">
        <v>31</v>
      </c>
      <c r="B265" s="12" t="s">
        <v>70</v>
      </c>
      <c r="C265" s="27">
        <f>C266+C267+C268+C269+C270</f>
        <v>17507</v>
      </c>
      <c r="D265" s="27">
        <f t="shared" si="34"/>
        <v>-11727</v>
      </c>
      <c r="E265" s="27">
        <f>E266+E267+E268+E269+E270</f>
        <v>5780</v>
      </c>
    </row>
    <row r="266" spans="1:5" x14ac:dyDescent="0.25">
      <c r="A266" s="17" t="s">
        <v>71</v>
      </c>
      <c r="B266" s="12" t="s">
        <v>72</v>
      </c>
      <c r="C266" s="28">
        <v>0</v>
      </c>
      <c r="D266" s="27">
        <f t="shared" si="34"/>
        <v>0</v>
      </c>
      <c r="E266" s="28">
        <v>0</v>
      </c>
    </row>
    <row r="267" spans="1:5" x14ac:dyDescent="0.25">
      <c r="A267" s="17" t="s">
        <v>84</v>
      </c>
      <c r="B267" s="12" t="s">
        <v>85</v>
      </c>
      <c r="C267" s="28">
        <v>0</v>
      </c>
      <c r="D267" s="27">
        <f t="shared" si="34"/>
        <v>0</v>
      </c>
      <c r="E267" s="28">
        <v>0</v>
      </c>
    </row>
    <row r="268" spans="1:5" x14ac:dyDescent="0.25">
      <c r="A268" s="17" t="s">
        <v>73</v>
      </c>
      <c r="B268" s="12" t="s">
        <v>74</v>
      </c>
      <c r="C268" s="28">
        <v>17507</v>
      </c>
      <c r="D268" s="27">
        <f t="shared" si="34"/>
        <v>-11727</v>
      </c>
      <c r="E268" s="28">
        <v>5780</v>
      </c>
    </row>
    <row r="269" spans="1:5" x14ac:dyDescent="0.25">
      <c r="A269" s="17" t="s">
        <v>86</v>
      </c>
      <c r="B269" s="12" t="s">
        <v>60</v>
      </c>
      <c r="C269" s="27">
        <v>0</v>
      </c>
      <c r="D269" s="27">
        <f t="shared" si="34"/>
        <v>0</v>
      </c>
      <c r="E269" s="27">
        <v>0</v>
      </c>
    </row>
    <row r="270" spans="1:5" x14ac:dyDescent="0.25">
      <c r="A270" s="17" t="s">
        <v>75</v>
      </c>
      <c r="B270" s="12" t="s">
        <v>61</v>
      </c>
      <c r="C270" s="28">
        <v>0</v>
      </c>
      <c r="D270" s="27">
        <f t="shared" si="34"/>
        <v>0</v>
      </c>
      <c r="E270" s="28">
        <v>0</v>
      </c>
    </row>
    <row r="271" spans="1:5" x14ac:dyDescent="0.25">
      <c r="A271" s="16" t="s">
        <v>39</v>
      </c>
      <c r="B271" s="12" t="s">
        <v>107</v>
      </c>
      <c r="C271" s="28">
        <v>0</v>
      </c>
      <c r="D271" s="27">
        <f t="shared" si="34"/>
        <v>0</v>
      </c>
      <c r="E271" s="28">
        <v>0</v>
      </c>
    </row>
    <row r="272" spans="1:5" x14ac:dyDescent="0.25">
      <c r="A272" s="17" t="s">
        <v>121</v>
      </c>
      <c r="B272" s="12" t="s">
        <v>122</v>
      </c>
      <c r="C272" s="27">
        <v>0</v>
      </c>
      <c r="D272" s="27">
        <f t="shared" si="34"/>
        <v>0</v>
      </c>
      <c r="E272" s="27">
        <v>0</v>
      </c>
    </row>
    <row r="273" spans="1:5" x14ac:dyDescent="0.25">
      <c r="A273" s="16" t="s">
        <v>38</v>
      </c>
      <c r="B273" s="12" t="s">
        <v>102</v>
      </c>
      <c r="C273" s="28">
        <v>0</v>
      </c>
      <c r="D273" s="27">
        <f t="shared" si="34"/>
        <v>0</v>
      </c>
      <c r="E273" s="28">
        <v>0</v>
      </c>
    </row>
    <row r="274" spans="1:5" x14ac:dyDescent="0.25">
      <c r="A274" s="17" t="s">
        <v>105</v>
      </c>
      <c r="B274" s="12" t="s">
        <v>106</v>
      </c>
      <c r="C274" s="27">
        <v>0</v>
      </c>
      <c r="D274" s="27">
        <f t="shared" si="34"/>
        <v>0</v>
      </c>
      <c r="E274" s="27">
        <v>0</v>
      </c>
    </row>
    <row r="275" spans="1:5" x14ac:dyDescent="0.25">
      <c r="A275" s="16" t="s">
        <v>35</v>
      </c>
      <c r="B275" s="12" t="s">
        <v>93</v>
      </c>
      <c r="C275" s="27">
        <f>C276</f>
        <v>45000</v>
      </c>
      <c r="D275" s="27">
        <f t="shared" si="34"/>
        <v>0</v>
      </c>
      <c r="E275" s="27">
        <f>E276</f>
        <v>45000</v>
      </c>
    </row>
    <row r="276" spans="1:5" x14ac:dyDescent="0.25">
      <c r="A276" s="17" t="s">
        <v>94</v>
      </c>
      <c r="B276" s="12" t="s">
        <v>95</v>
      </c>
      <c r="C276" s="28">
        <v>45000</v>
      </c>
      <c r="D276" s="27">
        <f t="shared" si="34"/>
        <v>0</v>
      </c>
      <c r="E276" s="28">
        <v>45000</v>
      </c>
    </row>
    <row r="277" spans="1:5" x14ac:dyDescent="0.25">
      <c r="A277" s="17" t="s">
        <v>96</v>
      </c>
      <c r="B277" s="12" t="s">
        <v>97</v>
      </c>
      <c r="C277" s="28">
        <v>0</v>
      </c>
      <c r="D277" s="27">
        <f t="shared" si="34"/>
        <v>0</v>
      </c>
      <c r="E277" s="28">
        <v>0</v>
      </c>
    </row>
    <row r="278" spans="1:5" x14ac:dyDescent="0.25">
      <c r="A278" s="44" t="s">
        <v>51</v>
      </c>
      <c r="B278" s="45" t="s">
        <v>123</v>
      </c>
      <c r="C278" s="27">
        <f>+C279+C282+C292</f>
        <v>354205</v>
      </c>
      <c r="D278" s="27">
        <f t="shared" si="34"/>
        <v>63423</v>
      </c>
      <c r="E278" s="27">
        <f t="shared" ref="E278" si="35">+E279+E282+E292</f>
        <v>417628</v>
      </c>
    </row>
    <row r="279" spans="1:5" x14ac:dyDescent="0.25">
      <c r="A279" s="16" t="s">
        <v>20</v>
      </c>
      <c r="B279" s="12" t="s">
        <v>64</v>
      </c>
      <c r="C279" s="27">
        <f>+C280+C281</f>
        <v>0</v>
      </c>
      <c r="D279" s="27">
        <f t="shared" si="34"/>
        <v>0</v>
      </c>
      <c r="E279" s="27">
        <f t="shared" ref="E279" si="36">+E280+E281</f>
        <v>0</v>
      </c>
    </row>
    <row r="280" spans="1:5" x14ac:dyDescent="0.25">
      <c r="A280" s="17" t="s">
        <v>65</v>
      </c>
      <c r="B280" s="12" t="s">
        <v>66</v>
      </c>
      <c r="C280" s="28"/>
      <c r="D280" s="27"/>
      <c r="E280" s="28"/>
    </row>
    <row r="281" spans="1:5" x14ac:dyDescent="0.25">
      <c r="A281" s="17" t="s">
        <v>68</v>
      </c>
      <c r="B281" s="12" t="s">
        <v>69</v>
      </c>
      <c r="C281" s="28"/>
      <c r="D281" s="27"/>
      <c r="E281" s="28"/>
    </row>
    <row r="282" spans="1:5" x14ac:dyDescent="0.25">
      <c r="A282" s="16" t="s">
        <v>31</v>
      </c>
      <c r="B282" s="12" t="s">
        <v>70</v>
      </c>
      <c r="C282" s="27">
        <f>+C283+C284+C285</f>
        <v>54205</v>
      </c>
      <c r="D282" s="27">
        <f t="shared" si="34"/>
        <v>28749</v>
      </c>
      <c r="E282" s="27">
        <f t="shared" ref="E282" si="37">+E283+E284+E285</f>
        <v>82954</v>
      </c>
    </row>
    <row r="283" spans="1:5" x14ac:dyDescent="0.25">
      <c r="A283" s="17" t="s">
        <v>71</v>
      </c>
      <c r="B283" s="12" t="s">
        <v>72</v>
      </c>
      <c r="C283" s="28"/>
      <c r="D283" s="27"/>
      <c r="E283" s="28"/>
    </row>
    <row r="284" spans="1:5" x14ac:dyDescent="0.25">
      <c r="A284" s="17" t="s">
        <v>84</v>
      </c>
      <c r="B284" s="12" t="s">
        <v>85</v>
      </c>
      <c r="C284" s="28"/>
      <c r="D284" s="27"/>
      <c r="E284" s="28"/>
    </row>
    <row r="285" spans="1:5" x14ac:dyDescent="0.25">
      <c r="A285" s="17" t="s">
        <v>73</v>
      </c>
      <c r="B285" s="12" t="s">
        <v>74</v>
      </c>
      <c r="C285" s="28">
        <v>54205</v>
      </c>
      <c r="D285" s="27"/>
      <c r="E285" s="28">
        <v>82954</v>
      </c>
    </row>
    <row r="286" spans="1:5" x14ac:dyDescent="0.25">
      <c r="A286" s="17" t="s">
        <v>86</v>
      </c>
      <c r="B286" s="12" t="s">
        <v>60</v>
      </c>
      <c r="C286" s="28">
        <v>0</v>
      </c>
      <c r="D286" s="27">
        <f t="shared" si="34"/>
        <v>0</v>
      </c>
      <c r="E286" s="28">
        <v>0</v>
      </c>
    </row>
    <row r="287" spans="1:5" x14ac:dyDescent="0.25">
      <c r="A287" s="17" t="s">
        <v>75</v>
      </c>
      <c r="B287" s="12" t="s">
        <v>61</v>
      </c>
      <c r="C287" s="28">
        <v>0</v>
      </c>
      <c r="D287" s="27">
        <f t="shared" si="34"/>
        <v>0</v>
      </c>
      <c r="E287" s="28">
        <v>0</v>
      </c>
    </row>
    <row r="288" spans="1:5" x14ac:dyDescent="0.25">
      <c r="A288" s="16" t="s">
        <v>39</v>
      </c>
      <c r="B288" s="12" t="s">
        <v>107</v>
      </c>
      <c r="C288" s="27">
        <v>0</v>
      </c>
      <c r="D288" s="27">
        <f t="shared" si="34"/>
        <v>0</v>
      </c>
      <c r="E288" s="27">
        <v>0</v>
      </c>
    </row>
    <row r="289" spans="1:5" x14ac:dyDescent="0.25">
      <c r="A289" s="17" t="s">
        <v>108</v>
      </c>
      <c r="B289" s="12" t="s">
        <v>62</v>
      </c>
      <c r="C289" s="28">
        <v>0</v>
      </c>
      <c r="D289" s="27">
        <f t="shared" si="34"/>
        <v>0</v>
      </c>
      <c r="E289" s="28">
        <v>0</v>
      </c>
    </row>
    <row r="290" spans="1:5" x14ac:dyDescent="0.25">
      <c r="A290" s="16" t="s">
        <v>38</v>
      </c>
      <c r="B290" s="12" t="s">
        <v>102</v>
      </c>
      <c r="C290" s="27">
        <v>0</v>
      </c>
      <c r="D290" s="27">
        <f t="shared" si="34"/>
        <v>0</v>
      </c>
      <c r="E290" s="27">
        <v>0</v>
      </c>
    </row>
    <row r="291" spans="1:5" x14ac:dyDescent="0.25">
      <c r="A291" s="17" t="s">
        <v>105</v>
      </c>
      <c r="B291" s="12" t="s">
        <v>106</v>
      </c>
      <c r="C291" s="28">
        <v>0</v>
      </c>
      <c r="D291" s="27">
        <f t="shared" si="34"/>
        <v>0</v>
      </c>
      <c r="E291" s="28">
        <v>0</v>
      </c>
    </row>
    <row r="292" spans="1:5" x14ac:dyDescent="0.25">
      <c r="A292" s="16" t="s">
        <v>35</v>
      </c>
      <c r="B292" s="12" t="s">
        <v>93</v>
      </c>
      <c r="C292" s="27">
        <f>+C293+C294</f>
        <v>300000</v>
      </c>
      <c r="D292" s="27">
        <f t="shared" si="34"/>
        <v>34674</v>
      </c>
      <c r="E292" s="27">
        <f t="shared" ref="E292" si="38">+E293+E294</f>
        <v>334674</v>
      </c>
    </row>
    <row r="293" spans="1:5" x14ac:dyDescent="0.25">
      <c r="A293" s="17" t="s">
        <v>94</v>
      </c>
      <c r="B293" s="12" t="s">
        <v>95</v>
      </c>
      <c r="C293" s="28">
        <v>300000</v>
      </c>
      <c r="D293" s="27"/>
      <c r="E293" s="28">
        <v>334674</v>
      </c>
    </row>
    <row r="294" spans="1:5" x14ac:dyDescent="0.25">
      <c r="A294" s="17" t="s">
        <v>96</v>
      </c>
      <c r="B294" s="12" t="s">
        <v>97</v>
      </c>
      <c r="C294" s="28"/>
      <c r="D294" s="27"/>
      <c r="E294" s="28"/>
    </row>
    <row r="295" spans="1:5" x14ac:dyDescent="0.25">
      <c r="A295" s="23" t="s">
        <v>28</v>
      </c>
      <c r="B295" s="24" t="s">
        <v>29</v>
      </c>
      <c r="C295" s="18">
        <f>C297+C308</f>
        <v>0</v>
      </c>
      <c r="D295" s="18">
        <f t="shared" ref="D295:E295" si="39">D297+D308</f>
        <v>0</v>
      </c>
      <c r="E295" s="18">
        <f t="shared" si="39"/>
        <v>0</v>
      </c>
    </row>
    <row r="296" spans="1:5" x14ac:dyDescent="0.25">
      <c r="A296" s="14" t="s">
        <v>46</v>
      </c>
      <c r="B296" s="12" t="s">
        <v>47</v>
      </c>
      <c r="C296" s="27">
        <v>0</v>
      </c>
      <c r="D296" s="27">
        <v>0</v>
      </c>
      <c r="E296" s="27">
        <v>0</v>
      </c>
    </row>
    <row r="297" spans="1:5" x14ac:dyDescent="0.25">
      <c r="A297" s="15" t="s">
        <v>48</v>
      </c>
      <c r="B297" s="12" t="s">
        <v>5</v>
      </c>
      <c r="C297" s="28">
        <v>0</v>
      </c>
      <c r="D297" s="28">
        <v>0</v>
      </c>
      <c r="E297" s="28">
        <v>0</v>
      </c>
    </row>
    <row r="298" spans="1:5" x14ac:dyDescent="0.25">
      <c r="A298" s="16" t="s">
        <v>20</v>
      </c>
      <c r="B298" s="12" t="s">
        <v>64</v>
      </c>
      <c r="C298" s="28">
        <v>0</v>
      </c>
      <c r="D298" s="28">
        <v>0</v>
      </c>
      <c r="E298" s="28">
        <v>0</v>
      </c>
    </row>
    <row r="299" spans="1:5" x14ac:dyDescent="0.25">
      <c r="A299" s="17" t="s">
        <v>65</v>
      </c>
      <c r="B299" s="12" t="s">
        <v>66</v>
      </c>
      <c r="C299" s="27">
        <v>0</v>
      </c>
      <c r="D299" s="27">
        <v>0</v>
      </c>
      <c r="E299" s="27">
        <v>0</v>
      </c>
    </row>
    <row r="300" spans="1:5" x14ac:dyDescent="0.25">
      <c r="A300" s="17" t="s">
        <v>67</v>
      </c>
      <c r="B300" s="12" t="s">
        <v>58</v>
      </c>
      <c r="C300" s="28">
        <v>0</v>
      </c>
      <c r="D300" s="28">
        <v>0</v>
      </c>
      <c r="E300" s="28">
        <v>0</v>
      </c>
    </row>
    <row r="301" spans="1:5" x14ac:dyDescent="0.25">
      <c r="A301" s="17" t="s">
        <v>68</v>
      </c>
      <c r="B301" s="12" t="s">
        <v>69</v>
      </c>
      <c r="C301" s="28">
        <v>0</v>
      </c>
      <c r="D301" s="28">
        <v>0</v>
      </c>
      <c r="E301" s="28">
        <v>0</v>
      </c>
    </row>
    <row r="302" spans="1:5" x14ac:dyDescent="0.25">
      <c r="A302" s="16" t="s">
        <v>31</v>
      </c>
      <c r="B302" s="12" t="s">
        <v>70</v>
      </c>
      <c r="C302" s="27">
        <v>0</v>
      </c>
      <c r="D302" s="27">
        <v>0</v>
      </c>
      <c r="E302" s="27">
        <v>0</v>
      </c>
    </row>
    <row r="303" spans="1:5" x14ac:dyDescent="0.25">
      <c r="A303" s="17" t="s">
        <v>71</v>
      </c>
      <c r="B303" s="12" t="s">
        <v>72</v>
      </c>
      <c r="C303" s="28">
        <v>0</v>
      </c>
      <c r="D303" s="28">
        <v>0</v>
      </c>
      <c r="E303" s="28">
        <v>0</v>
      </c>
    </row>
    <row r="304" spans="1:5" x14ac:dyDescent="0.25">
      <c r="A304" s="17" t="s">
        <v>84</v>
      </c>
      <c r="B304" s="12" t="s">
        <v>85</v>
      </c>
      <c r="C304" s="28">
        <v>0</v>
      </c>
      <c r="D304" s="28">
        <v>0</v>
      </c>
      <c r="E304" s="28">
        <v>0</v>
      </c>
    </row>
    <row r="305" spans="1:5" x14ac:dyDescent="0.25">
      <c r="A305" s="17" t="s">
        <v>73</v>
      </c>
      <c r="B305" s="12" t="s">
        <v>74</v>
      </c>
      <c r="C305" s="27">
        <v>0</v>
      </c>
      <c r="D305" s="27">
        <v>0</v>
      </c>
      <c r="E305" s="27">
        <v>0</v>
      </c>
    </row>
    <row r="306" spans="1:5" x14ac:dyDescent="0.25">
      <c r="A306" s="16" t="s">
        <v>35</v>
      </c>
      <c r="B306" s="12" t="s">
        <v>93</v>
      </c>
      <c r="C306" s="28">
        <v>0</v>
      </c>
      <c r="D306" s="28">
        <v>0</v>
      </c>
      <c r="E306" s="28">
        <v>0</v>
      </c>
    </row>
    <row r="307" spans="1:5" x14ac:dyDescent="0.25">
      <c r="A307" s="17" t="s">
        <v>96</v>
      </c>
      <c r="B307" s="12" t="s">
        <v>97</v>
      </c>
      <c r="C307" s="28">
        <v>0</v>
      </c>
      <c r="D307" s="28">
        <v>0</v>
      </c>
      <c r="E307" s="28">
        <v>0</v>
      </c>
    </row>
    <row r="308" spans="1:5" x14ac:dyDescent="0.25">
      <c r="A308" s="15" t="s">
        <v>50</v>
      </c>
      <c r="B308" s="12" t="s">
        <v>30</v>
      </c>
      <c r="C308" s="27">
        <v>0</v>
      </c>
      <c r="D308" s="27">
        <v>0</v>
      </c>
      <c r="E308" s="27">
        <v>0</v>
      </c>
    </row>
    <row r="309" spans="1:5" x14ac:dyDescent="0.25">
      <c r="A309" s="16" t="s">
        <v>20</v>
      </c>
      <c r="B309" s="12" t="s">
        <v>64</v>
      </c>
      <c r="C309" s="28">
        <v>0</v>
      </c>
      <c r="D309" s="28">
        <v>0</v>
      </c>
      <c r="E309" s="28">
        <v>0</v>
      </c>
    </row>
    <row r="310" spans="1:5" x14ac:dyDescent="0.25">
      <c r="A310" s="17" t="s">
        <v>65</v>
      </c>
      <c r="B310" s="12" t="s">
        <v>66</v>
      </c>
      <c r="C310" s="28">
        <v>0</v>
      </c>
      <c r="D310" s="28">
        <v>0</v>
      </c>
      <c r="E310" s="28">
        <v>0</v>
      </c>
    </row>
    <row r="311" spans="1:5" x14ac:dyDescent="0.25">
      <c r="A311" s="17" t="s">
        <v>67</v>
      </c>
      <c r="B311" s="12" t="s">
        <v>58</v>
      </c>
      <c r="C311" s="27">
        <v>0</v>
      </c>
      <c r="D311" s="27">
        <v>0</v>
      </c>
      <c r="E311" s="27">
        <v>0</v>
      </c>
    </row>
    <row r="312" spans="1:5" x14ac:dyDescent="0.25">
      <c r="A312" s="17" t="s">
        <v>68</v>
      </c>
      <c r="B312" s="12" t="s">
        <v>69</v>
      </c>
      <c r="C312" s="28">
        <v>0</v>
      </c>
      <c r="D312" s="28">
        <v>0</v>
      </c>
      <c r="E312" s="28">
        <v>0</v>
      </c>
    </row>
    <row r="313" spans="1:5" x14ac:dyDescent="0.25">
      <c r="A313" s="16" t="s">
        <v>31</v>
      </c>
      <c r="B313" s="12" t="s">
        <v>70</v>
      </c>
      <c r="C313" s="28">
        <v>0</v>
      </c>
      <c r="D313" s="28">
        <v>0</v>
      </c>
      <c r="E313" s="28">
        <v>0</v>
      </c>
    </row>
    <row r="314" spans="1:5" x14ac:dyDescent="0.25">
      <c r="A314" s="17" t="s">
        <v>71</v>
      </c>
      <c r="B314" s="12" t="s">
        <v>72</v>
      </c>
      <c r="C314" s="27">
        <v>0</v>
      </c>
      <c r="D314" s="27">
        <v>0</v>
      </c>
      <c r="E314" s="27">
        <v>0</v>
      </c>
    </row>
    <row r="315" spans="1:5" x14ac:dyDescent="0.25">
      <c r="A315" s="17" t="s">
        <v>84</v>
      </c>
      <c r="B315" s="12" t="s">
        <v>85</v>
      </c>
      <c r="C315" s="27">
        <v>0</v>
      </c>
      <c r="D315" s="27">
        <v>0</v>
      </c>
      <c r="E315" s="27">
        <v>0</v>
      </c>
    </row>
    <row r="316" spans="1:5" x14ac:dyDescent="0.25">
      <c r="A316" s="17" t="s">
        <v>73</v>
      </c>
      <c r="B316" s="12" t="s">
        <v>74</v>
      </c>
      <c r="C316" s="27">
        <v>0</v>
      </c>
      <c r="D316" s="27">
        <v>0</v>
      </c>
      <c r="E316" s="27">
        <v>0</v>
      </c>
    </row>
    <row r="317" spans="1:5" x14ac:dyDescent="0.25">
      <c r="A317" s="16" t="s">
        <v>35</v>
      </c>
      <c r="B317" s="12" t="s">
        <v>93</v>
      </c>
      <c r="C317" s="28">
        <v>0</v>
      </c>
      <c r="D317" s="28">
        <v>0</v>
      </c>
      <c r="E317" s="28">
        <v>0</v>
      </c>
    </row>
    <row r="318" spans="1:5" x14ac:dyDescent="0.25">
      <c r="A318" s="17" t="s">
        <v>96</v>
      </c>
      <c r="B318" s="12" t="s">
        <v>97</v>
      </c>
      <c r="C318" s="28">
        <v>0</v>
      </c>
      <c r="D318" s="28">
        <v>0</v>
      </c>
      <c r="E318" s="28">
        <v>0</v>
      </c>
    </row>
    <row r="319" spans="1:5" s="36" customFormat="1" x14ac:dyDescent="0.25">
      <c r="B319" s="37"/>
      <c r="E319" s="38"/>
    </row>
    <row r="320" spans="1:5" s="36" customFormat="1" x14ac:dyDescent="0.25">
      <c r="A320" s="52" t="s">
        <v>135</v>
      </c>
      <c r="B320" s="37"/>
      <c r="E320" s="38"/>
    </row>
    <row r="321" spans="1:11" s="36" customFormat="1" x14ac:dyDescent="0.25">
      <c r="B321" s="37"/>
      <c r="E321" s="38"/>
    </row>
    <row r="322" spans="1:11" s="36" customFormat="1" x14ac:dyDescent="0.25">
      <c r="A322" s="36" t="s">
        <v>129</v>
      </c>
      <c r="B322" s="37"/>
      <c r="E322" s="38"/>
    </row>
    <row r="323" spans="1:11" s="36" customFormat="1" x14ac:dyDescent="0.25">
      <c r="A323" s="36" t="s">
        <v>128</v>
      </c>
      <c r="B323" s="37"/>
      <c r="E323" s="38"/>
    </row>
    <row r="324" spans="1:11" s="36" customFormat="1" x14ac:dyDescent="0.25">
      <c r="B324" s="37"/>
      <c r="E324" s="38"/>
      <c r="K324" s="50"/>
    </row>
    <row r="325" spans="1:11" s="36" customFormat="1" x14ac:dyDescent="0.25">
      <c r="B325" s="51"/>
      <c r="E325" s="38"/>
    </row>
    <row r="326" spans="1:11" s="36" customFormat="1" x14ac:dyDescent="0.25">
      <c r="A326" s="50"/>
      <c r="B326" s="51"/>
      <c r="E326" s="38"/>
    </row>
    <row r="327" spans="1:11" s="36" customFormat="1" x14ac:dyDescent="0.25">
      <c r="B327" s="37"/>
      <c r="E327" s="38"/>
    </row>
    <row r="328" spans="1:11" s="36" customFormat="1" x14ac:dyDescent="0.25">
      <c r="B328" s="37"/>
      <c r="E328" s="38"/>
    </row>
    <row r="329" spans="1:11" s="36" customFormat="1" x14ac:dyDescent="0.25">
      <c r="B329" s="37"/>
      <c r="E329" s="38"/>
    </row>
    <row r="330" spans="1:11" s="36" customFormat="1" x14ac:dyDescent="0.25">
      <c r="B330" s="37"/>
      <c r="E330" s="38"/>
    </row>
    <row r="331" spans="1:11" s="36" customFormat="1" x14ac:dyDescent="0.25">
      <c r="B331" s="37"/>
      <c r="E331" s="38"/>
    </row>
    <row r="332" spans="1:11" s="36" customFormat="1" x14ac:dyDescent="0.25">
      <c r="B332" s="37"/>
      <c r="E332" s="38"/>
    </row>
    <row r="333" spans="1:11" s="36" customFormat="1" x14ac:dyDescent="0.25">
      <c r="B333" s="37"/>
      <c r="E333" s="38"/>
    </row>
    <row r="334" spans="1:11" s="36" customFormat="1" x14ac:dyDescent="0.25">
      <c r="B334" s="37"/>
      <c r="E334" s="38"/>
    </row>
    <row r="335" spans="1:11" s="36" customFormat="1" x14ac:dyDescent="0.25">
      <c r="B335" s="37"/>
      <c r="E335" s="38"/>
    </row>
    <row r="336" spans="1:11" s="36" customFormat="1" x14ac:dyDescent="0.25">
      <c r="B336" s="37"/>
      <c r="E336" s="38"/>
    </row>
    <row r="337" spans="2:5" s="36" customFormat="1" x14ac:dyDescent="0.25">
      <c r="B337" s="37"/>
      <c r="E337" s="38"/>
    </row>
    <row r="338" spans="2:5" s="36" customFormat="1" x14ac:dyDescent="0.25">
      <c r="B338" s="37"/>
      <c r="E338" s="38"/>
    </row>
    <row r="339" spans="2:5" s="36" customFormat="1" x14ac:dyDescent="0.25">
      <c r="B339" s="37"/>
      <c r="E339" s="38"/>
    </row>
    <row r="340" spans="2:5" s="36" customFormat="1" x14ac:dyDescent="0.25">
      <c r="B340" s="37"/>
      <c r="E340" s="38"/>
    </row>
    <row r="341" spans="2:5" s="36" customFormat="1" x14ac:dyDescent="0.25">
      <c r="B341" s="37"/>
      <c r="E341" s="38"/>
    </row>
    <row r="342" spans="2:5" s="36" customFormat="1" x14ac:dyDescent="0.25">
      <c r="B342" s="37"/>
      <c r="E342" s="38"/>
    </row>
    <row r="343" spans="2:5" s="36" customFormat="1" x14ac:dyDescent="0.25">
      <c r="B343" s="37"/>
      <c r="E343" s="38"/>
    </row>
    <row r="344" spans="2:5" s="36" customFormat="1" x14ac:dyDescent="0.25">
      <c r="B344" s="37"/>
      <c r="E344" s="38"/>
    </row>
    <row r="345" spans="2:5" s="36" customFormat="1" x14ac:dyDescent="0.25">
      <c r="B345" s="37"/>
      <c r="E345" s="38"/>
    </row>
    <row r="346" spans="2:5" s="36" customFormat="1" x14ac:dyDescent="0.25">
      <c r="B346" s="37"/>
      <c r="E346" s="38"/>
    </row>
    <row r="347" spans="2:5" s="36" customFormat="1" x14ac:dyDescent="0.25">
      <c r="B347" s="37"/>
      <c r="E347" s="38"/>
    </row>
    <row r="348" spans="2:5" s="36" customFormat="1" x14ac:dyDescent="0.25">
      <c r="B348" s="37"/>
      <c r="E348" s="38"/>
    </row>
    <row r="349" spans="2:5" s="36" customFormat="1" x14ac:dyDescent="0.25">
      <c r="B349" s="37"/>
      <c r="E349" s="38"/>
    </row>
    <row r="350" spans="2:5" s="36" customFormat="1" x14ac:dyDescent="0.25">
      <c r="B350" s="37"/>
      <c r="E350" s="38"/>
    </row>
    <row r="351" spans="2:5" s="36" customFormat="1" x14ac:dyDescent="0.25">
      <c r="B351" s="37"/>
      <c r="E351" s="38"/>
    </row>
    <row r="352" spans="2:5" s="36" customFormat="1" x14ac:dyDescent="0.25">
      <c r="B352" s="37"/>
      <c r="E352" s="38"/>
    </row>
    <row r="353" spans="2:5" s="36" customFormat="1" x14ac:dyDescent="0.25">
      <c r="B353" s="37"/>
      <c r="E353" s="38"/>
    </row>
    <row r="354" spans="2:5" s="36" customFormat="1" x14ac:dyDescent="0.25">
      <c r="B354" s="37"/>
      <c r="E354" s="38"/>
    </row>
    <row r="355" spans="2:5" s="36" customFormat="1" x14ac:dyDescent="0.25">
      <c r="B355" s="37"/>
      <c r="E355" s="38"/>
    </row>
    <row r="356" spans="2:5" s="36" customFormat="1" x14ac:dyDescent="0.25">
      <c r="B356" s="37"/>
      <c r="E356" s="38"/>
    </row>
    <row r="357" spans="2:5" s="36" customFormat="1" x14ac:dyDescent="0.25">
      <c r="B357" s="37"/>
      <c r="E357" s="38"/>
    </row>
    <row r="358" spans="2:5" s="36" customFormat="1" x14ac:dyDescent="0.25">
      <c r="B358" s="37"/>
      <c r="E358" s="38"/>
    </row>
    <row r="359" spans="2:5" s="36" customFormat="1" x14ac:dyDescent="0.25">
      <c r="B359" s="37"/>
      <c r="E359" s="38"/>
    </row>
    <row r="360" spans="2:5" s="36" customFormat="1" x14ac:dyDescent="0.25">
      <c r="B360" s="37"/>
      <c r="E360" s="38"/>
    </row>
    <row r="361" spans="2:5" s="36" customFormat="1" x14ac:dyDescent="0.25">
      <c r="B361" s="37"/>
      <c r="E361" s="38"/>
    </row>
    <row r="362" spans="2:5" s="36" customFormat="1" x14ac:dyDescent="0.25">
      <c r="B362" s="37"/>
      <c r="E362" s="38"/>
    </row>
    <row r="363" spans="2:5" s="36" customFormat="1" x14ac:dyDescent="0.25">
      <c r="B363" s="37"/>
      <c r="E363" s="38"/>
    </row>
    <row r="364" spans="2:5" s="36" customFormat="1" x14ac:dyDescent="0.25">
      <c r="B364" s="37"/>
      <c r="E364" s="38"/>
    </row>
    <row r="365" spans="2:5" s="36" customFormat="1" x14ac:dyDescent="0.25">
      <c r="B365" s="37"/>
      <c r="E365" s="38"/>
    </row>
    <row r="366" spans="2:5" s="36" customFormat="1" x14ac:dyDescent="0.25">
      <c r="B366" s="37"/>
      <c r="E366" s="38"/>
    </row>
    <row r="367" spans="2:5" s="36" customFormat="1" x14ac:dyDescent="0.25">
      <c r="B367" s="37"/>
      <c r="E367" s="38"/>
    </row>
    <row r="368" spans="2:5" s="36" customFormat="1" x14ac:dyDescent="0.25">
      <c r="B368" s="37"/>
      <c r="E368" s="38"/>
    </row>
    <row r="369" spans="2:5" s="36" customFormat="1" x14ac:dyDescent="0.25">
      <c r="B369" s="37"/>
      <c r="E369" s="38"/>
    </row>
    <row r="370" spans="2:5" s="36" customFormat="1" x14ac:dyDescent="0.25">
      <c r="B370" s="37"/>
      <c r="E370" s="38"/>
    </row>
    <row r="371" spans="2:5" s="36" customFormat="1" x14ac:dyDescent="0.25">
      <c r="B371" s="37"/>
      <c r="E371" s="38"/>
    </row>
    <row r="372" spans="2:5" s="36" customFormat="1" x14ac:dyDescent="0.25">
      <c r="B372" s="37"/>
      <c r="E372" s="38"/>
    </row>
    <row r="373" spans="2:5" s="36" customFormat="1" x14ac:dyDescent="0.25">
      <c r="B373" s="37"/>
      <c r="E373" s="38"/>
    </row>
    <row r="374" spans="2:5" s="36" customFormat="1" x14ac:dyDescent="0.25">
      <c r="B374" s="37"/>
      <c r="E374" s="38"/>
    </row>
    <row r="375" spans="2:5" s="36" customFormat="1" x14ac:dyDescent="0.25">
      <c r="B375" s="37"/>
      <c r="E375" s="38"/>
    </row>
    <row r="376" spans="2:5" s="36" customFormat="1" x14ac:dyDescent="0.25">
      <c r="B376" s="37"/>
      <c r="E376" s="38"/>
    </row>
    <row r="377" spans="2:5" s="36" customFormat="1" x14ac:dyDescent="0.25">
      <c r="B377" s="37"/>
      <c r="E377" s="38"/>
    </row>
    <row r="378" spans="2:5" s="36" customFormat="1" x14ac:dyDescent="0.25">
      <c r="B378" s="37"/>
      <c r="E378" s="38"/>
    </row>
    <row r="379" spans="2:5" s="36" customFormat="1" x14ac:dyDescent="0.25">
      <c r="B379" s="37"/>
      <c r="E379" s="38"/>
    </row>
    <row r="380" spans="2:5" s="36" customFormat="1" x14ac:dyDescent="0.25">
      <c r="B380" s="37"/>
      <c r="E380" s="38"/>
    </row>
    <row r="381" spans="2:5" s="36" customFormat="1" x14ac:dyDescent="0.25">
      <c r="B381" s="37"/>
      <c r="E381" s="38"/>
    </row>
    <row r="382" spans="2:5" s="36" customFormat="1" x14ac:dyDescent="0.25">
      <c r="B382" s="37"/>
      <c r="E382" s="38"/>
    </row>
    <row r="383" spans="2:5" s="36" customFormat="1" x14ac:dyDescent="0.25">
      <c r="B383" s="37"/>
      <c r="E383" s="38"/>
    </row>
    <row r="384" spans="2:5" s="36" customFormat="1" x14ac:dyDescent="0.25">
      <c r="B384" s="37"/>
      <c r="E384" s="38"/>
    </row>
    <row r="385" spans="2:5" s="36" customFormat="1" x14ac:dyDescent="0.25">
      <c r="B385" s="37"/>
      <c r="E385" s="38"/>
    </row>
    <row r="386" spans="2:5" s="36" customFormat="1" x14ac:dyDescent="0.25">
      <c r="B386" s="37"/>
      <c r="E386" s="38"/>
    </row>
    <row r="387" spans="2:5" s="36" customFormat="1" x14ac:dyDescent="0.25">
      <c r="B387" s="37"/>
      <c r="E387" s="38"/>
    </row>
    <row r="388" spans="2:5" s="36" customFormat="1" x14ac:dyDescent="0.25">
      <c r="B388" s="37"/>
      <c r="E388" s="38"/>
    </row>
    <row r="389" spans="2:5" s="36" customFormat="1" x14ac:dyDescent="0.25">
      <c r="B389" s="37"/>
      <c r="E389" s="38"/>
    </row>
    <row r="390" spans="2:5" s="36" customFormat="1" x14ac:dyDescent="0.25">
      <c r="B390" s="37"/>
      <c r="E390" s="38"/>
    </row>
    <row r="391" spans="2:5" s="36" customFormat="1" x14ac:dyDescent="0.25">
      <c r="B391" s="37"/>
      <c r="E391" s="38"/>
    </row>
    <row r="392" spans="2:5" s="36" customFormat="1" x14ac:dyDescent="0.25">
      <c r="B392" s="37"/>
      <c r="E392" s="38"/>
    </row>
    <row r="393" spans="2:5" s="36" customFormat="1" x14ac:dyDescent="0.25">
      <c r="B393" s="37"/>
      <c r="E393" s="38"/>
    </row>
    <row r="394" spans="2:5" s="36" customFormat="1" x14ac:dyDescent="0.25">
      <c r="B394" s="37"/>
      <c r="E394" s="38"/>
    </row>
    <row r="395" spans="2:5" s="36" customFormat="1" x14ac:dyDescent="0.25">
      <c r="B395" s="37"/>
      <c r="E395" s="38"/>
    </row>
    <row r="396" spans="2:5" s="36" customFormat="1" x14ac:dyDescent="0.25">
      <c r="B396" s="37"/>
      <c r="E396" s="38"/>
    </row>
    <row r="397" spans="2:5" s="36" customFormat="1" x14ac:dyDescent="0.25">
      <c r="B397" s="37"/>
      <c r="E397" s="38"/>
    </row>
    <row r="398" spans="2:5" s="36" customFormat="1" x14ac:dyDescent="0.25">
      <c r="B398" s="37"/>
      <c r="E398" s="38"/>
    </row>
    <row r="399" spans="2:5" s="36" customFormat="1" x14ac:dyDescent="0.25">
      <c r="B399" s="37"/>
      <c r="E399" s="38"/>
    </row>
    <row r="400" spans="2:5" s="36" customFormat="1" x14ac:dyDescent="0.25">
      <c r="B400" s="37"/>
      <c r="E400" s="38"/>
    </row>
    <row r="401" spans="2:5" s="36" customFormat="1" x14ac:dyDescent="0.25">
      <c r="B401" s="37"/>
      <c r="E401" s="38"/>
    </row>
    <row r="402" spans="2:5" s="36" customFormat="1" x14ac:dyDescent="0.25">
      <c r="B402" s="37"/>
      <c r="E402" s="38"/>
    </row>
    <row r="403" spans="2:5" s="36" customFormat="1" x14ac:dyDescent="0.25">
      <c r="B403" s="37"/>
      <c r="E403" s="38"/>
    </row>
    <row r="404" spans="2:5" s="36" customFormat="1" x14ac:dyDescent="0.25">
      <c r="B404" s="37"/>
      <c r="E404" s="38"/>
    </row>
    <row r="405" spans="2:5" s="36" customFormat="1" x14ac:dyDescent="0.25">
      <c r="B405" s="37"/>
      <c r="E405" s="38"/>
    </row>
    <row r="406" spans="2:5" s="36" customFormat="1" x14ac:dyDescent="0.25">
      <c r="B406" s="37"/>
      <c r="E406" s="38"/>
    </row>
    <row r="407" spans="2:5" s="36" customFormat="1" x14ac:dyDescent="0.25">
      <c r="B407" s="37"/>
      <c r="E407" s="38"/>
    </row>
    <row r="408" spans="2:5" s="36" customFormat="1" x14ac:dyDescent="0.25">
      <c r="B408" s="37"/>
      <c r="E408" s="38"/>
    </row>
    <row r="409" spans="2:5" s="36" customFormat="1" x14ac:dyDescent="0.25">
      <c r="B409" s="37"/>
      <c r="E409" s="38"/>
    </row>
    <row r="410" spans="2:5" s="36" customFormat="1" x14ac:dyDescent="0.25">
      <c r="B410" s="37"/>
      <c r="E410" s="38"/>
    </row>
    <row r="411" spans="2:5" s="36" customFormat="1" x14ac:dyDescent="0.25">
      <c r="B411" s="37"/>
      <c r="E411" s="38"/>
    </row>
    <row r="412" spans="2:5" s="36" customFormat="1" x14ac:dyDescent="0.25">
      <c r="B412" s="37"/>
      <c r="E412" s="38"/>
    </row>
    <row r="413" spans="2:5" s="36" customFormat="1" x14ac:dyDescent="0.25">
      <c r="B413" s="37"/>
      <c r="E413" s="38"/>
    </row>
    <row r="414" spans="2:5" s="36" customFormat="1" x14ac:dyDescent="0.25">
      <c r="B414" s="37"/>
      <c r="E414" s="38"/>
    </row>
    <row r="415" spans="2:5" s="36" customFormat="1" x14ac:dyDescent="0.25">
      <c r="B415" s="37"/>
      <c r="E415" s="38"/>
    </row>
    <row r="416" spans="2:5" s="36" customFormat="1" x14ac:dyDescent="0.25">
      <c r="B416" s="37"/>
      <c r="E416" s="38"/>
    </row>
    <row r="417" spans="2:5" s="36" customFormat="1" x14ac:dyDescent="0.25">
      <c r="B417" s="37"/>
      <c r="E417" s="38"/>
    </row>
    <row r="418" spans="2:5" s="36" customFormat="1" x14ac:dyDescent="0.25">
      <c r="B418" s="37"/>
      <c r="E418" s="38"/>
    </row>
    <row r="419" spans="2:5" s="36" customFormat="1" x14ac:dyDescent="0.25">
      <c r="B419" s="37"/>
      <c r="E419" s="38"/>
    </row>
    <row r="420" spans="2:5" s="36" customFormat="1" x14ac:dyDescent="0.25">
      <c r="B420" s="37"/>
      <c r="E420" s="38"/>
    </row>
    <row r="421" spans="2:5" s="36" customFormat="1" x14ac:dyDescent="0.25">
      <c r="B421" s="37"/>
      <c r="E421" s="38"/>
    </row>
    <row r="422" spans="2:5" s="36" customFormat="1" x14ac:dyDescent="0.25">
      <c r="B422" s="37"/>
      <c r="E422" s="38"/>
    </row>
    <row r="423" spans="2:5" s="36" customFormat="1" x14ac:dyDescent="0.25">
      <c r="B423" s="37"/>
      <c r="E423" s="38"/>
    </row>
    <row r="424" spans="2:5" s="36" customFormat="1" x14ac:dyDescent="0.25">
      <c r="B424" s="37"/>
      <c r="E424" s="38"/>
    </row>
    <row r="425" spans="2:5" s="36" customFormat="1" x14ac:dyDescent="0.25">
      <c r="B425" s="37"/>
      <c r="E425" s="38"/>
    </row>
    <row r="426" spans="2:5" s="36" customFormat="1" x14ac:dyDescent="0.25">
      <c r="B426" s="37"/>
      <c r="E426" s="38"/>
    </row>
    <row r="427" spans="2:5" s="36" customFormat="1" x14ac:dyDescent="0.25">
      <c r="B427" s="37"/>
      <c r="E427" s="38"/>
    </row>
    <row r="428" spans="2:5" s="36" customFormat="1" x14ac:dyDescent="0.25">
      <c r="B428" s="37"/>
      <c r="E428" s="38"/>
    </row>
    <row r="429" spans="2:5" s="36" customFormat="1" x14ac:dyDescent="0.25">
      <c r="B429" s="37"/>
      <c r="E429" s="38"/>
    </row>
    <row r="430" spans="2:5" s="36" customFormat="1" x14ac:dyDescent="0.25">
      <c r="B430" s="37"/>
      <c r="E430" s="38"/>
    </row>
    <row r="431" spans="2:5" s="36" customFormat="1" x14ac:dyDescent="0.25">
      <c r="B431" s="37"/>
      <c r="E431" s="38"/>
    </row>
    <row r="432" spans="2:5" s="36" customFormat="1" x14ac:dyDescent="0.25">
      <c r="B432" s="37"/>
      <c r="E432" s="38"/>
    </row>
    <row r="433" spans="2:5" s="36" customFormat="1" x14ac:dyDescent="0.25">
      <c r="B433" s="37"/>
      <c r="E433" s="38"/>
    </row>
    <row r="434" spans="2:5" s="36" customFormat="1" x14ac:dyDescent="0.25">
      <c r="B434" s="37"/>
      <c r="E434" s="38"/>
    </row>
    <row r="435" spans="2:5" s="36" customFormat="1" x14ac:dyDescent="0.25">
      <c r="B435" s="37"/>
      <c r="E435" s="38"/>
    </row>
    <row r="436" spans="2:5" s="36" customFormat="1" x14ac:dyDescent="0.25">
      <c r="B436" s="37"/>
      <c r="E436" s="38"/>
    </row>
    <row r="437" spans="2:5" s="36" customFormat="1" x14ac:dyDescent="0.25">
      <c r="B437" s="37"/>
      <c r="E437" s="38"/>
    </row>
    <row r="438" spans="2:5" s="36" customFormat="1" x14ac:dyDescent="0.25">
      <c r="B438" s="37"/>
      <c r="E438" s="38"/>
    </row>
    <row r="439" spans="2:5" s="36" customFormat="1" x14ac:dyDescent="0.25">
      <c r="B439" s="37"/>
      <c r="E439" s="38"/>
    </row>
    <row r="440" spans="2:5" s="36" customFormat="1" x14ac:dyDescent="0.25">
      <c r="B440" s="37"/>
      <c r="E440" s="38"/>
    </row>
    <row r="441" spans="2:5" s="36" customFormat="1" x14ac:dyDescent="0.25">
      <c r="B441" s="37"/>
      <c r="E441" s="38"/>
    </row>
    <row r="442" spans="2:5" s="36" customFormat="1" x14ac:dyDescent="0.25">
      <c r="B442" s="37"/>
      <c r="E442" s="38"/>
    </row>
    <row r="443" spans="2:5" s="36" customFormat="1" x14ac:dyDescent="0.25">
      <c r="B443" s="37"/>
      <c r="E443" s="38"/>
    </row>
    <row r="444" spans="2:5" s="36" customFormat="1" x14ac:dyDescent="0.25">
      <c r="B444" s="37"/>
      <c r="E444" s="38"/>
    </row>
    <row r="445" spans="2:5" s="36" customFormat="1" x14ac:dyDescent="0.25">
      <c r="B445" s="37"/>
      <c r="E445" s="38"/>
    </row>
    <row r="446" spans="2:5" s="36" customFormat="1" x14ac:dyDescent="0.25">
      <c r="B446" s="37"/>
      <c r="E446" s="38"/>
    </row>
    <row r="447" spans="2:5" s="36" customFormat="1" x14ac:dyDescent="0.25">
      <c r="B447" s="37"/>
      <c r="E447" s="38"/>
    </row>
    <row r="448" spans="2:5" s="36" customFormat="1" x14ac:dyDescent="0.25">
      <c r="B448" s="37"/>
      <c r="E448" s="38"/>
    </row>
    <row r="449" spans="2:5" s="36" customFormat="1" x14ac:dyDescent="0.25">
      <c r="B449" s="37"/>
      <c r="E449" s="38"/>
    </row>
    <row r="450" spans="2:5" s="36" customFormat="1" x14ac:dyDescent="0.25">
      <c r="B450" s="37"/>
      <c r="E450" s="38"/>
    </row>
    <row r="451" spans="2:5" s="36" customFormat="1" x14ac:dyDescent="0.25">
      <c r="B451" s="37"/>
      <c r="E451" s="38"/>
    </row>
    <row r="452" spans="2:5" s="36" customFormat="1" x14ac:dyDescent="0.25">
      <c r="B452" s="37"/>
      <c r="E452" s="38"/>
    </row>
    <row r="453" spans="2:5" s="36" customFormat="1" x14ac:dyDescent="0.25">
      <c r="B453" s="37"/>
      <c r="E453" s="38"/>
    </row>
    <row r="454" spans="2:5" s="36" customFormat="1" x14ac:dyDescent="0.25">
      <c r="B454" s="37"/>
      <c r="E454" s="38"/>
    </row>
    <row r="455" spans="2:5" s="36" customFormat="1" x14ac:dyDescent="0.25">
      <c r="B455" s="37"/>
      <c r="E455" s="38"/>
    </row>
    <row r="456" spans="2:5" s="36" customFormat="1" x14ac:dyDescent="0.25">
      <c r="B456" s="37"/>
      <c r="E456" s="38"/>
    </row>
    <row r="457" spans="2:5" s="36" customFormat="1" x14ac:dyDescent="0.25">
      <c r="B457" s="37"/>
      <c r="E457" s="38"/>
    </row>
    <row r="458" spans="2:5" s="36" customFormat="1" x14ac:dyDescent="0.25">
      <c r="B458" s="37"/>
      <c r="E458" s="38"/>
    </row>
    <row r="459" spans="2:5" s="36" customFormat="1" x14ac:dyDescent="0.25">
      <c r="B459" s="37"/>
      <c r="E459" s="38"/>
    </row>
    <row r="460" spans="2:5" s="36" customFormat="1" x14ac:dyDescent="0.25">
      <c r="B460" s="37"/>
      <c r="E460" s="38"/>
    </row>
    <row r="461" spans="2:5" s="36" customFormat="1" x14ac:dyDescent="0.25">
      <c r="B461" s="37"/>
      <c r="E461" s="38"/>
    </row>
    <row r="462" spans="2:5" s="36" customFormat="1" x14ac:dyDescent="0.25">
      <c r="B462" s="37"/>
      <c r="E462" s="38"/>
    </row>
    <row r="463" spans="2:5" s="36" customFormat="1" x14ac:dyDescent="0.25">
      <c r="B463" s="37"/>
      <c r="E463" s="38"/>
    </row>
    <row r="464" spans="2:5" s="36" customFormat="1" x14ac:dyDescent="0.25">
      <c r="B464" s="37"/>
      <c r="E464" s="38"/>
    </row>
    <row r="465" spans="2:5" s="36" customFormat="1" x14ac:dyDescent="0.25">
      <c r="B465" s="37"/>
      <c r="E465" s="38"/>
    </row>
    <row r="466" spans="2:5" s="36" customFormat="1" x14ac:dyDescent="0.25">
      <c r="B466" s="37"/>
      <c r="E466" s="38"/>
    </row>
    <row r="467" spans="2:5" s="36" customFormat="1" x14ac:dyDescent="0.25">
      <c r="B467" s="37"/>
      <c r="E467" s="38"/>
    </row>
    <row r="468" spans="2:5" s="36" customFormat="1" x14ac:dyDescent="0.25">
      <c r="B468" s="37"/>
      <c r="E468" s="38"/>
    </row>
    <row r="469" spans="2:5" s="36" customFormat="1" x14ac:dyDescent="0.25">
      <c r="B469" s="37"/>
      <c r="E469" s="38"/>
    </row>
    <row r="470" spans="2:5" s="36" customFormat="1" x14ac:dyDescent="0.25">
      <c r="B470" s="37"/>
      <c r="E470" s="38"/>
    </row>
    <row r="471" spans="2:5" s="36" customFormat="1" x14ac:dyDescent="0.25">
      <c r="B471" s="37"/>
      <c r="E471" s="38"/>
    </row>
    <row r="472" spans="2:5" s="36" customFormat="1" x14ac:dyDescent="0.25">
      <c r="B472" s="37"/>
      <c r="E472" s="38"/>
    </row>
    <row r="473" spans="2:5" s="36" customFormat="1" x14ac:dyDescent="0.25">
      <c r="B473" s="37"/>
      <c r="E473" s="38"/>
    </row>
    <row r="474" spans="2:5" s="36" customFormat="1" x14ac:dyDescent="0.25">
      <c r="B474" s="37"/>
      <c r="E474" s="38"/>
    </row>
    <row r="475" spans="2:5" s="36" customFormat="1" x14ac:dyDescent="0.25">
      <c r="B475" s="37"/>
      <c r="E475" s="38"/>
    </row>
    <row r="476" spans="2:5" s="36" customFormat="1" x14ac:dyDescent="0.25">
      <c r="B476" s="37"/>
      <c r="E476" s="38"/>
    </row>
    <row r="477" spans="2:5" s="36" customFormat="1" x14ac:dyDescent="0.25">
      <c r="B477" s="37"/>
      <c r="E477" s="38"/>
    </row>
    <row r="478" spans="2:5" s="36" customFormat="1" x14ac:dyDescent="0.25">
      <c r="B478" s="37"/>
      <c r="E478" s="38"/>
    </row>
    <row r="479" spans="2:5" s="36" customFormat="1" x14ac:dyDescent="0.25">
      <c r="B479" s="37"/>
      <c r="E479" s="38"/>
    </row>
    <row r="480" spans="2:5" s="36" customFormat="1" x14ac:dyDescent="0.25">
      <c r="B480" s="37"/>
      <c r="E480" s="38"/>
    </row>
    <row r="481" spans="2:5" s="36" customFormat="1" x14ac:dyDescent="0.25">
      <c r="B481" s="37"/>
      <c r="E481" s="38"/>
    </row>
    <row r="482" spans="2:5" s="36" customFormat="1" x14ac:dyDescent="0.25">
      <c r="B482" s="37"/>
      <c r="E482" s="38"/>
    </row>
    <row r="483" spans="2:5" s="36" customFormat="1" x14ac:dyDescent="0.25">
      <c r="B483" s="37"/>
      <c r="E483" s="38"/>
    </row>
    <row r="484" spans="2:5" s="36" customFormat="1" x14ac:dyDescent="0.25">
      <c r="B484" s="37"/>
      <c r="E484" s="38"/>
    </row>
    <row r="485" spans="2:5" s="36" customFormat="1" x14ac:dyDescent="0.25">
      <c r="B485" s="37"/>
      <c r="E485" s="38"/>
    </row>
    <row r="486" spans="2:5" s="36" customFormat="1" x14ac:dyDescent="0.25">
      <c r="B486" s="37"/>
      <c r="E486" s="38"/>
    </row>
    <row r="487" spans="2:5" s="36" customFormat="1" x14ac:dyDescent="0.25">
      <c r="B487" s="37"/>
      <c r="E487" s="38"/>
    </row>
    <row r="488" spans="2:5" s="36" customFormat="1" x14ac:dyDescent="0.25">
      <c r="B488" s="37"/>
      <c r="E488" s="38"/>
    </row>
    <row r="489" spans="2:5" s="36" customFormat="1" x14ac:dyDescent="0.25">
      <c r="B489" s="37"/>
      <c r="E489" s="38"/>
    </row>
    <row r="490" spans="2:5" s="36" customFormat="1" x14ac:dyDescent="0.25">
      <c r="B490" s="37"/>
      <c r="E490" s="38"/>
    </row>
    <row r="491" spans="2:5" s="36" customFormat="1" x14ac:dyDescent="0.25">
      <c r="B491" s="37"/>
      <c r="E491" s="38"/>
    </row>
    <row r="492" spans="2:5" s="36" customFormat="1" x14ac:dyDescent="0.25">
      <c r="B492" s="37"/>
      <c r="E492" s="38"/>
    </row>
    <row r="493" spans="2:5" s="36" customFormat="1" x14ac:dyDescent="0.25">
      <c r="B493" s="37"/>
      <c r="E493" s="38"/>
    </row>
    <row r="494" spans="2:5" s="36" customFormat="1" x14ac:dyDescent="0.25">
      <c r="B494" s="37"/>
      <c r="E494" s="38"/>
    </row>
    <row r="495" spans="2:5" s="36" customFormat="1" x14ac:dyDescent="0.25">
      <c r="B495" s="37"/>
      <c r="E495" s="38"/>
    </row>
    <row r="496" spans="2:5" s="36" customFormat="1" x14ac:dyDescent="0.25">
      <c r="B496" s="37"/>
      <c r="E496" s="38"/>
    </row>
    <row r="497" spans="2:5" s="36" customFormat="1" x14ac:dyDescent="0.25">
      <c r="B497" s="37"/>
      <c r="E497" s="38"/>
    </row>
    <row r="498" spans="2:5" s="36" customFormat="1" x14ac:dyDescent="0.25">
      <c r="B498" s="37"/>
      <c r="E498" s="38"/>
    </row>
    <row r="499" spans="2:5" s="36" customFormat="1" x14ac:dyDescent="0.25">
      <c r="B499" s="37"/>
      <c r="E499" s="38"/>
    </row>
    <row r="500" spans="2:5" s="36" customFormat="1" x14ac:dyDescent="0.25">
      <c r="B500" s="37"/>
      <c r="E500" s="38"/>
    </row>
    <row r="501" spans="2:5" s="36" customFormat="1" x14ac:dyDescent="0.25">
      <c r="B501" s="37"/>
      <c r="E501" s="38"/>
    </row>
    <row r="502" spans="2:5" s="36" customFormat="1" x14ac:dyDescent="0.25">
      <c r="B502" s="37"/>
      <c r="E502" s="38"/>
    </row>
    <row r="503" spans="2:5" s="36" customFormat="1" x14ac:dyDescent="0.25">
      <c r="B503" s="37"/>
      <c r="E503" s="38"/>
    </row>
    <row r="504" spans="2:5" s="36" customFormat="1" x14ac:dyDescent="0.25">
      <c r="B504" s="37"/>
      <c r="E504" s="38"/>
    </row>
    <row r="505" spans="2:5" s="36" customFormat="1" x14ac:dyDescent="0.25">
      <c r="B505" s="37"/>
      <c r="E505" s="38"/>
    </row>
    <row r="506" spans="2:5" s="36" customFormat="1" x14ac:dyDescent="0.25">
      <c r="B506" s="37"/>
      <c r="E506" s="38"/>
    </row>
    <row r="507" spans="2:5" s="36" customFormat="1" x14ac:dyDescent="0.25">
      <c r="B507" s="37"/>
      <c r="E507" s="38"/>
    </row>
    <row r="508" spans="2:5" s="36" customFormat="1" x14ac:dyDescent="0.25">
      <c r="B508" s="37"/>
      <c r="E508" s="38"/>
    </row>
    <row r="509" spans="2:5" s="36" customFormat="1" x14ac:dyDescent="0.25">
      <c r="B509" s="37"/>
      <c r="E509" s="38"/>
    </row>
    <row r="510" spans="2:5" s="36" customFormat="1" x14ac:dyDescent="0.25">
      <c r="B510" s="37"/>
      <c r="E510" s="38"/>
    </row>
    <row r="511" spans="2:5" s="36" customFormat="1" x14ac:dyDescent="0.25">
      <c r="B511" s="37"/>
      <c r="E511" s="38"/>
    </row>
    <row r="512" spans="2:5" s="36" customFormat="1" x14ac:dyDescent="0.25">
      <c r="B512" s="37"/>
      <c r="E512" s="38"/>
    </row>
    <row r="513" spans="2:5" s="36" customFormat="1" x14ac:dyDescent="0.25">
      <c r="B513" s="37"/>
      <c r="E513" s="38"/>
    </row>
    <row r="514" spans="2:5" s="36" customFormat="1" x14ac:dyDescent="0.25">
      <c r="B514" s="37"/>
      <c r="E514" s="38"/>
    </row>
    <row r="515" spans="2:5" s="36" customFormat="1" x14ac:dyDescent="0.25">
      <c r="B515" s="37"/>
      <c r="E515" s="38"/>
    </row>
    <row r="516" spans="2:5" s="36" customFormat="1" x14ac:dyDescent="0.25">
      <c r="B516" s="37"/>
      <c r="E516" s="38"/>
    </row>
    <row r="517" spans="2:5" s="36" customFormat="1" x14ac:dyDescent="0.25">
      <c r="B517" s="37"/>
      <c r="E517" s="38"/>
    </row>
    <row r="518" spans="2:5" s="36" customFormat="1" x14ac:dyDescent="0.25">
      <c r="B518" s="37"/>
      <c r="E518" s="38"/>
    </row>
    <row r="519" spans="2:5" s="36" customFormat="1" x14ac:dyDescent="0.25">
      <c r="B519" s="37"/>
      <c r="E519" s="38"/>
    </row>
    <row r="520" spans="2:5" s="36" customFormat="1" x14ac:dyDescent="0.25">
      <c r="B520" s="37"/>
      <c r="E520" s="38"/>
    </row>
    <row r="521" spans="2:5" s="36" customFormat="1" x14ac:dyDescent="0.25">
      <c r="B521" s="37"/>
      <c r="E521" s="38"/>
    </row>
    <row r="522" spans="2:5" s="36" customFormat="1" x14ac:dyDescent="0.25">
      <c r="B522" s="37"/>
      <c r="E522" s="38"/>
    </row>
    <row r="523" spans="2:5" s="36" customFormat="1" x14ac:dyDescent="0.25">
      <c r="B523" s="37"/>
      <c r="E523" s="38"/>
    </row>
    <row r="524" spans="2:5" s="36" customFormat="1" x14ac:dyDescent="0.25">
      <c r="B524" s="37"/>
      <c r="E524" s="38"/>
    </row>
    <row r="525" spans="2:5" s="36" customFormat="1" x14ac:dyDescent="0.25">
      <c r="B525" s="37"/>
      <c r="E525" s="38"/>
    </row>
    <row r="526" spans="2:5" s="36" customFormat="1" x14ac:dyDescent="0.25">
      <c r="B526" s="37"/>
      <c r="E526" s="38"/>
    </row>
    <row r="527" spans="2:5" s="36" customFormat="1" x14ac:dyDescent="0.25">
      <c r="B527" s="37"/>
      <c r="E527" s="38"/>
    </row>
    <row r="528" spans="2:5" s="36" customFormat="1" x14ac:dyDescent="0.25">
      <c r="B528" s="37"/>
      <c r="E528" s="38"/>
    </row>
    <row r="529" spans="2:5" s="36" customFormat="1" x14ac:dyDescent="0.25">
      <c r="B529" s="37"/>
      <c r="E529" s="38"/>
    </row>
    <row r="530" spans="2:5" s="36" customFormat="1" x14ac:dyDescent="0.25">
      <c r="B530" s="37"/>
      <c r="E530" s="38"/>
    </row>
    <row r="531" spans="2:5" s="36" customFormat="1" x14ac:dyDescent="0.25">
      <c r="B531" s="37"/>
      <c r="E531" s="38"/>
    </row>
    <row r="532" spans="2:5" s="36" customFormat="1" x14ac:dyDescent="0.25">
      <c r="B532" s="37"/>
      <c r="E532" s="38"/>
    </row>
    <row r="533" spans="2:5" s="36" customFormat="1" x14ac:dyDescent="0.25">
      <c r="B533" s="37"/>
      <c r="E533" s="38"/>
    </row>
    <row r="534" spans="2:5" s="36" customFormat="1" x14ac:dyDescent="0.25">
      <c r="B534" s="37"/>
      <c r="E534" s="38"/>
    </row>
    <row r="535" spans="2:5" s="36" customFormat="1" x14ac:dyDescent="0.25">
      <c r="B535" s="37"/>
      <c r="E535" s="38"/>
    </row>
    <row r="536" spans="2:5" s="36" customFormat="1" x14ac:dyDescent="0.25">
      <c r="B536" s="37"/>
      <c r="E536" s="38"/>
    </row>
    <row r="537" spans="2:5" s="36" customFormat="1" x14ac:dyDescent="0.25">
      <c r="B537" s="37"/>
      <c r="E537" s="38"/>
    </row>
    <row r="538" spans="2:5" s="36" customFormat="1" x14ac:dyDescent="0.25">
      <c r="B538" s="37"/>
      <c r="E538" s="38"/>
    </row>
    <row r="539" spans="2:5" s="36" customFormat="1" x14ac:dyDescent="0.25">
      <c r="B539" s="37"/>
      <c r="E539" s="38"/>
    </row>
    <row r="540" spans="2:5" s="36" customFormat="1" x14ac:dyDescent="0.25">
      <c r="B540" s="37"/>
      <c r="E540" s="38"/>
    </row>
    <row r="541" spans="2:5" s="36" customFormat="1" x14ac:dyDescent="0.25">
      <c r="B541" s="37"/>
      <c r="E541" s="38"/>
    </row>
    <row r="542" spans="2:5" s="36" customFormat="1" x14ac:dyDescent="0.25">
      <c r="B542" s="37"/>
      <c r="E542" s="38"/>
    </row>
    <row r="543" spans="2:5" s="36" customFormat="1" x14ac:dyDescent="0.25">
      <c r="B543" s="37"/>
      <c r="E543" s="38"/>
    </row>
    <row r="544" spans="2:5" s="36" customFormat="1" x14ac:dyDescent="0.25">
      <c r="B544" s="37"/>
      <c r="E544" s="38"/>
    </row>
    <row r="545" spans="2:5" s="36" customFormat="1" x14ac:dyDescent="0.25">
      <c r="B545" s="37"/>
      <c r="E545" s="38"/>
    </row>
    <row r="546" spans="2:5" s="36" customFormat="1" x14ac:dyDescent="0.25">
      <c r="B546" s="37"/>
      <c r="E546" s="38"/>
    </row>
    <row r="547" spans="2:5" s="36" customFormat="1" x14ac:dyDescent="0.25">
      <c r="B547" s="37"/>
      <c r="E547" s="38"/>
    </row>
    <row r="548" spans="2:5" s="36" customFormat="1" x14ac:dyDescent="0.25">
      <c r="B548" s="37"/>
      <c r="E548" s="38"/>
    </row>
    <row r="549" spans="2:5" s="36" customFormat="1" x14ac:dyDescent="0.25">
      <c r="B549" s="37"/>
      <c r="E549" s="38"/>
    </row>
    <row r="550" spans="2:5" s="36" customFormat="1" x14ac:dyDescent="0.25">
      <c r="B550" s="37"/>
      <c r="E550" s="38"/>
    </row>
    <row r="551" spans="2:5" s="36" customFormat="1" x14ac:dyDescent="0.25">
      <c r="B551" s="37"/>
      <c r="E551" s="38"/>
    </row>
    <row r="552" spans="2:5" s="36" customFormat="1" x14ac:dyDescent="0.25">
      <c r="B552" s="37"/>
      <c r="E552" s="38"/>
    </row>
    <row r="553" spans="2:5" s="36" customFormat="1" x14ac:dyDescent="0.25">
      <c r="B553" s="37"/>
      <c r="E553" s="38"/>
    </row>
    <row r="554" spans="2:5" s="36" customFormat="1" x14ac:dyDescent="0.25">
      <c r="B554" s="37"/>
      <c r="E554" s="38"/>
    </row>
    <row r="555" spans="2:5" s="36" customFormat="1" x14ac:dyDescent="0.25">
      <c r="B555" s="37"/>
      <c r="E555" s="38"/>
    </row>
    <row r="556" spans="2:5" s="36" customFormat="1" x14ac:dyDescent="0.25">
      <c r="B556" s="37"/>
      <c r="E556" s="38"/>
    </row>
    <row r="557" spans="2:5" s="36" customFormat="1" x14ac:dyDescent="0.25">
      <c r="B557" s="37"/>
      <c r="E557" s="38"/>
    </row>
    <row r="558" spans="2:5" s="36" customFormat="1" x14ac:dyDescent="0.25">
      <c r="B558" s="37"/>
      <c r="E558" s="38"/>
    </row>
    <row r="559" spans="2:5" s="36" customFormat="1" x14ac:dyDescent="0.25">
      <c r="B559" s="37"/>
      <c r="E559" s="38"/>
    </row>
    <row r="560" spans="2:5" s="36" customFormat="1" x14ac:dyDescent="0.25">
      <c r="B560" s="37"/>
      <c r="E560" s="38"/>
    </row>
    <row r="561" spans="2:5" s="36" customFormat="1" x14ac:dyDescent="0.25">
      <c r="B561" s="37"/>
      <c r="E561" s="38"/>
    </row>
    <row r="562" spans="2:5" s="36" customFormat="1" x14ac:dyDescent="0.25">
      <c r="B562" s="37"/>
      <c r="E562" s="38"/>
    </row>
    <row r="563" spans="2:5" s="36" customFormat="1" x14ac:dyDescent="0.25">
      <c r="B563" s="37"/>
      <c r="E563" s="38"/>
    </row>
    <row r="564" spans="2:5" s="36" customFormat="1" x14ac:dyDescent="0.25">
      <c r="B564" s="37"/>
      <c r="E564" s="38"/>
    </row>
    <row r="565" spans="2:5" s="36" customFormat="1" x14ac:dyDescent="0.25">
      <c r="B565" s="37"/>
      <c r="E565" s="38"/>
    </row>
    <row r="566" spans="2:5" s="36" customFormat="1" x14ac:dyDescent="0.25">
      <c r="B566" s="37"/>
      <c r="E566" s="38"/>
    </row>
    <row r="567" spans="2:5" s="36" customFormat="1" x14ac:dyDescent="0.25">
      <c r="B567" s="37"/>
      <c r="E567" s="38"/>
    </row>
    <row r="568" spans="2:5" s="36" customFormat="1" x14ac:dyDescent="0.25">
      <c r="B568" s="37"/>
      <c r="E568" s="38"/>
    </row>
    <row r="569" spans="2:5" s="36" customFormat="1" x14ac:dyDescent="0.25">
      <c r="B569" s="37"/>
      <c r="E569" s="38"/>
    </row>
    <row r="570" spans="2:5" s="36" customFormat="1" x14ac:dyDescent="0.25">
      <c r="B570" s="37"/>
      <c r="E570" s="38"/>
    </row>
    <row r="571" spans="2:5" s="36" customFormat="1" x14ac:dyDescent="0.25">
      <c r="B571" s="37"/>
      <c r="E571" s="38"/>
    </row>
    <row r="572" spans="2:5" s="36" customFormat="1" x14ac:dyDescent="0.25">
      <c r="B572" s="37"/>
      <c r="E572" s="38"/>
    </row>
    <row r="573" spans="2:5" s="36" customFormat="1" x14ac:dyDescent="0.25">
      <c r="B573" s="37"/>
      <c r="E573" s="38"/>
    </row>
    <row r="574" spans="2:5" s="36" customFormat="1" x14ac:dyDescent="0.25">
      <c r="B574" s="37"/>
      <c r="E574" s="38"/>
    </row>
    <row r="575" spans="2:5" s="36" customFormat="1" x14ac:dyDescent="0.25">
      <c r="B575" s="37"/>
      <c r="E575" s="38"/>
    </row>
    <row r="576" spans="2:5" s="36" customFormat="1" x14ac:dyDescent="0.25">
      <c r="B576" s="37"/>
      <c r="E576" s="38"/>
    </row>
    <row r="577" spans="2:5" s="36" customFormat="1" x14ac:dyDescent="0.25">
      <c r="B577" s="37"/>
      <c r="E577" s="38"/>
    </row>
    <row r="578" spans="2:5" s="36" customFormat="1" x14ac:dyDescent="0.25">
      <c r="B578" s="37"/>
      <c r="E578" s="38"/>
    </row>
    <row r="579" spans="2:5" s="36" customFormat="1" x14ac:dyDescent="0.25">
      <c r="B579" s="37"/>
      <c r="E579" s="38"/>
    </row>
    <row r="580" spans="2:5" s="36" customFormat="1" x14ac:dyDescent="0.25">
      <c r="B580" s="37"/>
      <c r="E580" s="38"/>
    </row>
    <row r="581" spans="2:5" s="36" customFormat="1" x14ac:dyDescent="0.25">
      <c r="B581" s="37"/>
      <c r="E581" s="38"/>
    </row>
    <row r="582" spans="2:5" s="36" customFormat="1" x14ac:dyDescent="0.25">
      <c r="B582" s="37"/>
      <c r="E582" s="38"/>
    </row>
    <row r="583" spans="2:5" s="36" customFormat="1" x14ac:dyDescent="0.25">
      <c r="B583" s="37"/>
      <c r="E583" s="38"/>
    </row>
    <row r="584" spans="2:5" s="36" customFormat="1" x14ac:dyDescent="0.25">
      <c r="B584" s="37"/>
      <c r="E584" s="38"/>
    </row>
    <row r="585" spans="2:5" s="36" customFormat="1" x14ac:dyDescent="0.25">
      <c r="B585" s="37"/>
      <c r="E585" s="38"/>
    </row>
    <row r="586" spans="2:5" s="36" customFormat="1" x14ac:dyDescent="0.25">
      <c r="B586" s="37"/>
      <c r="E586" s="38"/>
    </row>
    <row r="587" spans="2:5" s="36" customFormat="1" x14ac:dyDescent="0.25">
      <c r="B587" s="37"/>
      <c r="E587" s="38"/>
    </row>
    <row r="588" spans="2:5" s="36" customFormat="1" x14ac:dyDescent="0.25">
      <c r="B588" s="37"/>
      <c r="E588" s="38"/>
    </row>
    <row r="589" spans="2:5" s="36" customFormat="1" x14ac:dyDescent="0.25">
      <c r="B589" s="37"/>
      <c r="E589" s="38"/>
    </row>
    <row r="590" spans="2:5" s="36" customFormat="1" x14ac:dyDescent="0.25">
      <c r="B590" s="37"/>
      <c r="E590" s="38"/>
    </row>
    <row r="591" spans="2:5" s="36" customFormat="1" x14ac:dyDescent="0.25">
      <c r="B591" s="37"/>
      <c r="E591" s="38"/>
    </row>
    <row r="592" spans="2:5" s="36" customFormat="1" x14ac:dyDescent="0.25">
      <c r="B592" s="37"/>
      <c r="E592" s="38"/>
    </row>
    <row r="593" spans="2:5" s="36" customFormat="1" x14ac:dyDescent="0.25">
      <c r="B593" s="37"/>
      <c r="E593" s="38"/>
    </row>
    <row r="594" spans="2:5" s="36" customFormat="1" x14ac:dyDescent="0.25">
      <c r="B594" s="37"/>
      <c r="E594" s="38"/>
    </row>
    <row r="595" spans="2:5" s="36" customFormat="1" x14ac:dyDescent="0.25">
      <c r="B595" s="37"/>
      <c r="E595" s="38"/>
    </row>
    <row r="596" spans="2:5" s="36" customFormat="1" x14ac:dyDescent="0.25">
      <c r="B596" s="37"/>
      <c r="E596" s="38"/>
    </row>
    <row r="597" spans="2:5" s="36" customFormat="1" x14ac:dyDescent="0.25">
      <c r="B597" s="37"/>
      <c r="E597" s="38"/>
    </row>
    <row r="598" spans="2:5" s="36" customFormat="1" x14ac:dyDescent="0.25">
      <c r="B598" s="37"/>
      <c r="E598" s="38"/>
    </row>
    <row r="599" spans="2:5" s="36" customFormat="1" x14ac:dyDescent="0.25">
      <c r="B599" s="37"/>
      <c r="E599" s="38"/>
    </row>
    <row r="600" spans="2:5" s="36" customFormat="1" x14ac:dyDescent="0.25">
      <c r="B600" s="37"/>
      <c r="E600" s="38"/>
    </row>
    <row r="601" spans="2:5" s="36" customFormat="1" x14ac:dyDescent="0.25">
      <c r="B601" s="37"/>
      <c r="E601" s="38"/>
    </row>
    <row r="602" spans="2:5" s="36" customFormat="1" x14ac:dyDescent="0.25">
      <c r="B602" s="37"/>
      <c r="E602" s="38"/>
    </row>
    <row r="603" spans="2:5" s="36" customFormat="1" x14ac:dyDescent="0.25">
      <c r="B603" s="37"/>
      <c r="E603" s="38"/>
    </row>
    <row r="604" spans="2:5" s="36" customFormat="1" x14ac:dyDescent="0.25">
      <c r="B604" s="37"/>
      <c r="E604" s="38"/>
    </row>
    <row r="605" spans="2:5" s="36" customFormat="1" x14ac:dyDescent="0.25">
      <c r="B605" s="37"/>
      <c r="E605" s="38"/>
    </row>
    <row r="606" spans="2:5" s="36" customFormat="1" x14ac:dyDescent="0.25">
      <c r="B606" s="37"/>
      <c r="E606" s="38"/>
    </row>
    <row r="607" spans="2:5" s="36" customFormat="1" x14ac:dyDescent="0.25">
      <c r="B607" s="37"/>
      <c r="E607" s="38"/>
    </row>
    <row r="608" spans="2:5" s="36" customFormat="1" x14ac:dyDescent="0.25">
      <c r="B608" s="37"/>
      <c r="E608" s="38"/>
    </row>
    <row r="609" spans="2:5" s="36" customFormat="1" x14ac:dyDescent="0.25">
      <c r="B609" s="37"/>
      <c r="E609" s="38"/>
    </row>
    <row r="610" spans="2:5" s="36" customFormat="1" x14ac:dyDescent="0.25">
      <c r="B610" s="37"/>
      <c r="E610" s="38"/>
    </row>
    <row r="611" spans="2:5" s="36" customFormat="1" x14ac:dyDescent="0.25">
      <c r="B611" s="37"/>
      <c r="E611" s="38"/>
    </row>
    <row r="612" spans="2:5" s="36" customFormat="1" x14ac:dyDescent="0.25">
      <c r="B612" s="37"/>
      <c r="E612" s="38"/>
    </row>
    <row r="613" spans="2:5" s="36" customFormat="1" x14ac:dyDescent="0.25">
      <c r="B613" s="37"/>
      <c r="E613" s="38"/>
    </row>
    <row r="614" spans="2:5" s="36" customFormat="1" x14ac:dyDescent="0.25">
      <c r="B614" s="37"/>
      <c r="E614" s="38"/>
    </row>
    <row r="615" spans="2:5" s="36" customFormat="1" x14ac:dyDescent="0.25">
      <c r="B615" s="37"/>
      <c r="E615" s="38"/>
    </row>
    <row r="616" spans="2:5" s="36" customFormat="1" x14ac:dyDescent="0.25">
      <c r="B616" s="37"/>
      <c r="E616" s="38"/>
    </row>
    <row r="617" spans="2:5" s="36" customFormat="1" x14ac:dyDescent="0.25">
      <c r="B617" s="37"/>
      <c r="E617" s="38"/>
    </row>
    <row r="618" spans="2:5" s="36" customFormat="1" x14ac:dyDescent="0.25">
      <c r="B618" s="37"/>
      <c r="E618" s="38"/>
    </row>
    <row r="619" spans="2:5" s="36" customFormat="1" x14ac:dyDescent="0.25">
      <c r="B619" s="37"/>
      <c r="E619" s="38"/>
    </row>
    <row r="620" spans="2:5" s="36" customFormat="1" x14ac:dyDescent="0.25">
      <c r="B620" s="37"/>
      <c r="E620" s="38"/>
    </row>
    <row r="621" spans="2:5" s="36" customFormat="1" x14ac:dyDescent="0.25">
      <c r="B621" s="37"/>
      <c r="E621" s="38"/>
    </row>
    <row r="622" spans="2:5" s="36" customFormat="1" x14ac:dyDescent="0.25">
      <c r="B622" s="37"/>
      <c r="E622" s="38"/>
    </row>
    <row r="623" spans="2:5" s="36" customFormat="1" x14ac:dyDescent="0.25">
      <c r="B623" s="37"/>
      <c r="E623" s="38"/>
    </row>
    <row r="624" spans="2:5" s="36" customFormat="1" x14ac:dyDescent="0.25">
      <c r="B624" s="37"/>
      <c r="E624" s="38"/>
    </row>
    <row r="625" spans="2:5" s="36" customFormat="1" x14ac:dyDescent="0.25">
      <c r="B625" s="37"/>
      <c r="E625" s="38"/>
    </row>
    <row r="626" spans="2:5" s="36" customFormat="1" x14ac:dyDescent="0.25">
      <c r="B626" s="37"/>
      <c r="E626" s="38"/>
    </row>
    <row r="627" spans="2:5" s="36" customFormat="1" x14ac:dyDescent="0.25">
      <c r="B627" s="37"/>
      <c r="E627" s="38"/>
    </row>
    <row r="628" spans="2:5" s="36" customFormat="1" x14ac:dyDescent="0.25">
      <c r="B628" s="37"/>
      <c r="E628" s="38"/>
    </row>
    <row r="629" spans="2:5" s="36" customFormat="1" x14ac:dyDescent="0.25">
      <c r="B629" s="37"/>
      <c r="E629" s="38"/>
    </row>
    <row r="630" spans="2:5" s="36" customFormat="1" x14ac:dyDescent="0.25">
      <c r="B630" s="37"/>
      <c r="E630" s="38"/>
    </row>
    <row r="631" spans="2:5" s="36" customFormat="1" x14ac:dyDescent="0.25">
      <c r="B631" s="37"/>
      <c r="E631" s="38"/>
    </row>
    <row r="632" spans="2:5" s="36" customFormat="1" x14ac:dyDescent="0.25">
      <c r="B632" s="37"/>
      <c r="E632" s="38"/>
    </row>
    <row r="633" spans="2:5" s="36" customFormat="1" x14ac:dyDescent="0.25">
      <c r="B633" s="37"/>
      <c r="E633" s="38"/>
    </row>
    <row r="634" spans="2:5" s="36" customFormat="1" x14ac:dyDescent="0.25">
      <c r="B634" s="37"/>
      <c r="E634" s="38"/>
    </row>
    <row r="635" spans="2:5" s="36" customFormat="1" x14ac:dyDescent="0.25">
      <c r="B635" s="37"/>
      <c r="E635" s="38"/>
    </row>
    <row r="636" spans="2:5" s="36" customFormat="1" x14ac:dyDescent="0.25">
      <c r="B636" s="37"/>
      <c r="E636" s="38"/>
    </row>
    <row r="637" spans="2:5" s="36" customFormat="1" x14ac:dyDescent="0.25">
      <c r="B637" s="37"/>
      <c r="E637" s="38"/>
    </row>
    <row r="638" spans="2:5" s="36" customFormat="1" x14ac:dyDescent="0.25">
      <c r="B638" s="37"/>
      <c r="E638" s="38"/>
    </row>
    <row r="639" spans="2:5" s="36" customFormat="1" x14ac:dyDescent="0.25">
      <c r="B639" s="37"/>
      <c r="E639" s="38"/>
    </row>
    <row r="640" spans="2:5" s="36" customFormat="1" x14ac:dyDescent="0.25">
      <c r="B640" s="37"/>
      <c r="E640" s="38"/>
    </row>
    <row r="641" spans="2:5" s="36" customFormat="1" x14ac:dyDescent="0.25">
      <c r="B641" s="37"/>
      <c r="E641" s="38"/>
    </row>
    <row r="642" spans="2:5" s="36" customFormat="1" x14ac:dyDescent="0.25">
      <c r="B642" s="37"/>
      <c r="E642" s="38"/>
    </row>
    <row r="643" spans="2:5" s="36" customFormat="1" x14ac:dyDescent="0.25">
      <c r="B643" s="37"/>
      <c r="E643" s="38"/>
    </row>
    <row r="644" spans="2:5" s="36" customFormat="1" x14ac:dyDescent="0.25">
      <c r="B644" s="37"/>
      <c r="E644" s="38"/>
    </row>
    <row r="645" spans="2:5" s="36" customFormat="1" x14ac:dyDescent="0.25">
      <c r="B645" s="37"/>
      <c r="E645" s="38"/>
    </row>
    <row r="646" spans="2:5" s="36" customFormat="1" x14ac:dyDescent="0.25">
      <c r="B646" s="37"/>
      <c r="E646" s="38"/>
    </row>
    <row r="647" spans="2:5" s="36" customFormat="1" x14ac:dyDescent="0.25">
      <c r="B647" s="37"/>
      <c r="E647" s="38"/>
    </row>
    <row r="648" spans="2:5" s="36" customFormat="1" x14ac:dyDescent="0.25">
      <c r="B648" s="37"/>
      <c r="E648" s="38"/>
    </row>
    <row r="649" spans="2:5" s="36" customFormat="1" x14ac:dyDescent="0.25">
      <c r="B649" s="37"/>
      <c r="E649" s="38"/>
    </row>
    <row r="650" spans="2:5" s="36" customFormat="1" x14ac:dyDescent="0.25">
      <c r="B650" s="37"/>
      <c r="E650" s="38"/>
    </row>
    <row r="651" spans="2:5" s="36" customFormat="1" x14ac:dyDescent="0.25">
      <c r="B651" s="37"/>
      <c r="E651" s="38"/>
    </row>
    <row r="652" spans="2:5" s="36" customFormat="1" x14ac:dyDescent="0.25">
      <c r="B652" s="37"/>
      <c r="E652" s="38"/>
    </row>
    <row r="653" spans="2:5" s="36" customFormat="1" x14ac:dyDescent="0.25">
      <c r="B653" s="37"/>
      <c r="E653" s="38"/>
    </row>
    <row r="654" spans="2:5" s="36" customFormat="1" x14ac:dyDescent="0.25">
      <c r="B654" s="37"/>
      <c r="E654" s="38"/>
    </row>
    <row r="655" spans="2:5" s="36" customFormat="1" x14ac:dyDescent="0.25">
      <c r="B655" s="37"/>
      <c r="E655" s="38"/>
    </row>
    <row r="656" spans="2:5" s="36" customFormat="1" x14ac:dyDescent="0.25">
      <c r="B656" s="37"/>
      <c r="E656" s="38"/>
    </row>
    <row r="657" spans="2:5" s="36" customFormat="1" x14ac:dyDescent="0.25">
      <c r="B657" s="37"/>
      <c r="E657" s="38"/>
    </row>
    <row r="658" spans="2:5" s="36" customFormat="1" x14ac:dyDescent="0.25">
      <c r="B658" s="37"/>
      <c r="E658" s="38"/>
    </row>
    <row r="659" spans="2:5" s="36" customFormat="1" x14ac:dyDescent="0.25">
      <c r="B659" s="37"/>
      <c r="E659" s="38"/>
    </row>
    <row r="660" spans="2:5" s="36" customFormat="1" x14ac:dyDescent="0.25">
      <c r="B660" s="37"/>
      <c r="E660" s="38"/>
    </row>
    <row r="661" spans="2:5" s="36" customFormat="1" x14ac:dyDescent="0.25">
      <c r="B661" s="37"/>
      <c r="E661" s="38"/>
    </row>
    <row r="662" spans="2:5" s="36" customFormat="1" x14ac:dyDescent="0.25">
      <c r="B662" s="37"/>
      <c r="E662" s="38"/>
    </row>
    <row r="663" spans="2:5" s="36" customFormat="1" x14ac:dyDescent="0.25">
      <c r="B663" s="37"/>
      <c r="E663" s="38"/>
    </row>
    <row r="664" spans="2:5" s="36" customFormat="1" x14ac:dyDescent="0.25">
      <c r="B664" s="37"/>
      <c r="E664" s="38"/>
    </row>
    <row r="665" spans="2:5" s="36" customFormat="1" x14ac:dyDescent="0.25">
      <c r="B665" s="37"/>
      <c r="E665" s="38"/>
    </row>
    <row r="666" spans="2:5" s="36" customFormat="1" x14ac:dyDescent="0.25">
      <c r="B666" s="37"/>
      <c r="E666" s="38"/>
    </row>
    <row r="667" spans="2:5" s="36" customFormat="1" x14ac:dyDescent="0.25">
      <c r="B667" s="37"/>
      <c r="E667" s="38"/>
    </row>
    <row r="668" spans="2:5" s="36" customFormat="1" x14ac:dyDescent="0.25">
      <c r="B668" s="37"/>
      <c r="E668" s="38"/>
    </row>
    <row r="669" spans="2:5" s="36" customFormat="1" x14ac:dyDescent="0.25">
      <c r="B669" s="37"/>
      <c r="E669" s="38"/>
    </row>
    <row r="670" spans="2:5" s="36" customFormat="1" x14ac:dyDescent="0.25">
      <c r="B670" s="37"/>
      <c r="E670" s="38"/>
    </row>
    <row r="671" spans="2:5" s="36" customFormat="1" x14ac:dyDescent="0.25">
      <c r="B671" s="37"/>
      <c r="E671" s="38"/>
    </row>
    <row r="672" spans="2:5" s="36" customFormat="1" x14ac:dyDescent="0.25">
      <c r="B672" s="37"/>
      <c r="E672" s="38"/>
    </row>
    <row r="673" spans="2:5" s="36" customFormat="1" x14ac:dyDescent="0.25">
      <c r="B673" s="37"/>
      <c r="E673" s="38"/>
    </row>
    <row r="674" spans="2:5" s="36" customFormat="1" x14ac:dyDescent="0.25">
      <c r="B674" s="37"/>
      <c r="E674" s="38"/>
    </row>
    <row r="675" spans="2:5" s="36" customFormat="1" x14ac:dyDescent="0.25">
      <c r="B675" s="37"/>
      <c r="E675" s="38"/>
    </row>
    <row r="676" spans="2:5" s="36" customFormat="1" x14ac:dyDescent="0.25">
      <c r="B676" s="37"/>
      <c r="E676" s="38"/>
    </row>
    <row r="677" spans="2:5" s="36" customFormat="1" x14ac:dyDescent="0.25">
      <c r="B677" s="37"/>
      <c r="E677" s="38"/>
    </row>
    <row r="678" spans="2:5" s="36" customFormat="1" x14ac:dyDescent="0.25">
      <c r="B678" s="37"/>
      <c r="E678" s="38"/>
    </row>
    <row r="679" spans="2:5" s="36" customFormat="1" x14ac:dyDescent="0.25">
      <c r="B679" s="37"/>
      <c r="E679" s="38"/>
    </row>
    <row r="680" spans="2:5" s="36" customFormat="1" x14ac:dyDescent="0.25">
      <c r="B680" s="37"/>
      <c r="E680" s="38"/>
    </row>
    <row r="681" spans="2:5" s="36" customFormat="1" x14ac:dyDescent="0.25">
      <c r="B681" s="37"/>
      <c r="E681" s="38"/>
    </row>
    <row r="682" spans="2:5" s="36" customFormat="1" x14ac:dyDescent="0.25">
      <c r="B682" s="37"/>
      <c r="E682" s="38"/>
    </row>
    <row r="683" spans="2:5" s="36" customFormat="1" x14ac:dyDescent="0.25">
      <c r="B683" s="37"/>
      <c r="E683" s="38"/>
    </row>
    <row r="684" spans="2:5" s="36" customFormat="1" x14ac:dyDescent="0.25">
      <c r="B684" s="37"/>
      <c r="E684" s="38"/>
    </row>
    <row r="685" spans="2:5" s="36" customFormat="1" x14ac:dyDescent="0.25">
      <c r="B685" s="37"/>
      <c r="E685" s="38"/>
    </row>
    <row r="686" spans="2:5" s="36" customFormat="1" x14ac:dyDescent="0.25">
      <c r="B686" s="37"/>
      <c r="E686" s="38"/>
    </row>
    <row r="687" spans="2:5" s="36" customFormat="1" x14ac:dyDescent="0.25">
      <c r="B687" s="37"/>
      <c r="E687" s="38"/>
    </row>
    <row r="688" spans="2:5" s="36" customFormat="1" x14ac:dyDescent="0.25">
      <c r="B688" s="37"/>
      <c r="E688" s="38"/>
    </row>
    <row r="689" spans="2:5" s="36" customFormat="1" x14ac:dyDescent="0.25">
      <c r="B689" s="37"/>
      <c r="E689" s="38"/>
    </row>
    <row r="690" spans="2:5" s="36" customFormat="1" x14ac:dyDescent="0.25">
      <c r="B690" s="37"/>
      <c r="E690" s="38"/>
    </row>
    <row r="691" spans="2:5" s="36" customFormat="1" x14ac:dyDescent="0.25">
      <c r="B691" s="37"/>
      <c r="E691" s="38"/>
    </row>
    <row r="692" spans="2:5" s="36" customFormat="1" x14ac:dyDescent="0.25">
      <c r="B692" s="37"/>
      <c r="E692" s="38"/>
    </row>
    <row r="693" spans="2:5" s="36" customFormat="1" x14ac:dyDescent="0.25">
      <c r="B693" s="37"/>
      <c r="E693" s="38"/>
    </row>
    <row r="694" spans="2:5" s="36" customFormat="1" x14ac:dyDescent="0.25">
      <c r="B694" s="37"/>
      <c r="E694" s="38"/>
    </row>
    <row r="695" spans="2:5" s="36" customFormat="1" x14ac:dyDescent="0.25">
      <c r="B695" s="37"/>
      <c r="E695" s="38"/>
    </row>
    <row r="696" spans="2:5" s="36" customFormat="1" x14ac:dyDescent="0.25">
      <c r="B696" s="37"/>
      <c r="E696" s="38"/>
    </row>
    <row r="697" spans="2:5" s="36" customFormat="1" x14ac:dyDescent="0.25">
      <c r="B697" s="37"/>
      <c r="E697" s="38"/>
    </row>
    <row r="698" spans="2:5" s="36" customFormat="1" x14ac:dyDescent="0.25">
      <c r="B698" s="37"/>
      <c r="E698" s="38"/>
    </row>
    <row r="699" spans="2:5" s="36" customFormat="1" x14ac:dyDescent="0.25">
      <c r="B699" s="37"/>
      <c r="E699" s="38"/>
    </row>
    <row r="700" spans="2:5" s="36" customFormat="1" x14ac:dyDescent="0.25">
      <c r="B700" s="37"/>
      <c r="E700" s="38"/>
    </row>
    <row r="701" spans="2:5" s="36" customFormat="1" x14ac:dyDescent="0.25">
      <c r="B701" s="37"/>
      <c r="E701" s="38"/>
    </row>
    <row r="702" spans="2:5" s="36" customFormat="1" x14ac:dyDescent="0.25">
      <c r="B702" s="37"/>
      <c r="E702" s="38"/>
    </row>
    <row r="703" spans="2:5" s="36" customFormat="1" x14ac:dyDescent="0.25">
      <c r="B703" s="37"/>
      <c r="E703" s="38"/>
    </row>
    <row r="704" spans="2:5" s="36" customFormat="1" x14ac:dyDescent="0.25">
      <c r="B704" s="37"/>
      <c r="E704" s="38"/>
    </row>
    <row r="705" spans="2:5" s="36" customFormat="1" x14ac:dyDescent="0.25">
      <c r="B705" s="37"/>
      <c r="E705" s="38"/>
    </row>
    <row r="706" spans="2:5" s="36" customFormat="1" x14ac:dyDescent="0.25">
      <c r="B706" s="37"/>
      <c r="E706" s="38"/>
    </row>
    <row r="707" spans="2:5" s="36" customFormat="1" x14ac:dyDescent="0.25">
      <c r="B707" s="37"/>
      <c r="E707" s="38"/>
    </row>
    <row r="708" spans="2:5" s="36" customFormat="1" x14ac:dyDescent="0.25">
      <c r="B708" s="37"/>
      <c r="E708" s="38"/>
    </row>
    <row r="709" spans="2:5" s="36" customFormat="1" x14ac:dyDescent="0.25">
      <c r="B709" s="37"/>
      <c r="E709" s="38"/>
    </row>
    <row r="710" spans="2:5" s="36" customFormat="1" x14ac:dyDescent="0.25">
      <c r="B710" s="37"/>
      <c r="E710" s="38"/>
    </row>
    <row r="711" spans="2:5" s="36" customFormat="1" x14ac:dyDescent="0.25">
      <c r="B711" s="37"/>
      <c r="E711" s="38"/>
    </row>
    <row r="712" spans="2:5" s="36" customFormat="1" x14ac:dyDescent="0.25">
      <c r="B712" s="37"/>
      <c r="E712" s="38"/>
    </row>
    <row r="713" spans="2:5" s="36" customFormat="1" x14ac:dyDescent="0.25">
      <c r="B713" s="37"/>
      <c r="E713" s="38"/>
    </row>
    <row r="714" spans="2:5" s="36" customFormat="1" x14ac:dyDescent="0.25">
      <c r="B714" s="37"/>
      <c r="E714" s="38"/>
    </row>
    <row r="715" spans="2:5" s="36" customFormat="1" x14ac:dyDescent="0.25">
      <c r="B715" s="37"/>
      <c r="E715" s="38"/>
    </row>
    <row r="716" spans="2:5" s="36" customFormat="1" x14ac:dyDescent="0.25">
      <c r="B716" s="37"/>
      <c r="E716" s="38"/>
    </row>
    <row r="717" spans="2:5" s="36" customFormat="1" x14ac:dyDescent="0.25">
      <c r="B717" s="37"/>
      <c r="E717" s="38"/>
    </row>
    <row r="718" spans="2:5" s="36" customFormat="1" x14ac:dyDescent="0.25">
      <c r="B718" s="37"/>
      <c r="E718" s="38"/>
    </row>
    <row r="719" spans="2:5" s="36" customFormat="1" x14ac:dyDescent="0.25">
      <c r="B719" s="37"/>
      <c r="E719" s="38"/>
    </row>
    <row r="720" spans="2:5" s="36" customFormat="1" x14ac:dyDescent="0.25">
      <c r="B720" s="37"/>
      <c r="E720" s="38"/>
    </row>
    <row r="721" spans="2:5" s="36" customFormat="1" x14ac:dyDescent="0.25">
      <c r="B721" s="37"/>
      <c r="E721" s="38"/>
    </row>
    <row r="722" spans="2:5" s="36" customFormat="1" x14ac:dyDescent="0.25">
      <c r="B722" s="37"/>
      <c r="E722" s="38"/>
    </row>
    <row r="723" spans="2:5" s="36" customFormat="1" x14ac:dyDescent="0.25">
      <c r="B723" s="37"/>
      <c r="E723" s="38"/>
    </row>
    <row r="724" spans="2:5" s="36" customFormat="1" x14ac:dyDescent="0.25">
      <c r="B724" s="37"/>
      <c r="E724" s="38"/>
    </row>
    <row r="725" spans="2:5" s="36" customFormat="1" x14ac:dyDescent="0.25">
      <c r="B725" s="37"/>
      <c r="E725" s="38"/>
    </row>
    <row r="726" spans="2:5" s="36" customFormat="1" x14ac:dyDescent="0.25">
      <c r="B726" s="37"/>
      <c r="E726" s="38"/>
    </row>
    <row r="727" spans="2:5" s="36" customFormat="1" x14ac:dyDescent="0.25">
      <c r="B727" s="37"/>
      <c r="E727" s="38"/>
    </row>
    <row r="728" spans="2:5" s="36" customFormat="1" x14ac:dyDescent="0.25">
      <c r="B728" s="37"/>
      <c r="E728" s="38"/>
    </row>
    <row r="729" spans="2:5" s="36" customFormat="1" x14ac:dyDescent="0.25">
      <c r="B729" s="37"/>
      <c r="E729" s="38"/>
    </row>
    <row r="730" spans="2:5" s="36" customFormat="1" x14ac:dyDescent="0.25">
      <c r="B730" s="37"/>
      <c r="E730" s="38"/>
    </row>
    <row r="731" spans="2:5" s="36" customFormat="1" x14ac:dyDescent="0.25">
      <c r="B731" s="37"/>
      <c r="E731" s="38"/>
    </row>
    <row r="732" spans="2:5" s="36" customFormat="1" x14ac:dyDescent="0.25">
      <c r="B732" s="37"/>
      <c r="E732" s="38"/>
    </row>
    <row r="733" spans="2:5" s="36" customFormat="1" x14ac:dyDescent="0.25">
      <c r="B733" s="37"/>
      <c r="E733" s="38"/>
    </row>
    <row r="734" spans="2:5" s="36" customFormat="1" x14ac:dyDescent="0.25">
      <c r="B734" s="37"/>
      <c r="E734" s="38"/>
    </row>
    <row r="735" spans="2:5" s="36" customFormat="1" x14ac:dyDescent="0.25">
      <c r="B735" s="37"/>
      <c r="E735" s="38"/>
    </row>
    <row r="736" spans="2:5" s="36" customFormat="1" x14ac:dyDescent="0.25">
      <c r="B736" s="37"/>
      <c r="E736" s="38"/>
    </row>
    <row r="737" spans="2:5" s="36" customFormat="1" x14ac:dyDescent="0.25">
      <c r="B737" s="37"/>
      <c r="E737" s="38"/>
    </row>
    <row r="738" spans="2:5" s="36" customFormat="1" x14ac:dyDescent="0.25">
      <c r="B738" s="37"/>
      <c r="E738" s="38"/>
    </row>
    <row r="739" spans="2:5" s="36" customFormat="1" x14ac:dyDescent="0.25">
      <c r="B739" s="37"/>
      <c r="E739" s="38"/>
    </row>
    <row r="740" spans="2:5" s="36" customFormat="1" x14ac:dyDescent="0.25">
      <c r="B740" s="37"/>
      <c r="E740" s="38"/>
    </row>
    <row r="741" spans="2:5" s="36" customFormat="1" x14ac:dyDescent="0.25">
      <c r="B741" s="37"/>
      <c r="E741" s="38"/>
    </row>
    <row r="742" spans="2:5" s="36" customFormat="1" x14ac:dyDescent="0.25">
      <c r="B742" s="37"/>
      <c r="E742" s="38"/>
    </row>
    <row r="743" spans="2:5" s="36" customFormat="1" x14ac:dyDescent="0.25">
      <c r="B743" s="37"/>
      <c r="E743" s="38"/>
    </row>
    <row r="744" spans="2:5" s="36" customFormat="1" x14ac:dyDescent="0.25">
      <c r="B744" s="37"/>
      <c r="E744" s="38"/>
    </row>
    <row r="745" spans="2:5" s="36" customFormat="1" x14ac:dyDescent="0.25">
      <c r="B745" s="37"/>
      <c r="E745" s="38"/>
    </row>
    <row r="746" spans="2:5" s="36" customFormat="1" x14ac:dyDescent="0.25">
      <c r="B746" s="37"/>
      <c r="E746" s="38"/>
    </row>
    <row r="747" spans="2:5" s="36" customFormat="1" x14ac:dyDescent="0.25">
      <c r="B747" s="37"/>
      <c r="E747" s="38"/>
    </row>
    <row r="748" spans="2:5" s="36" customFormat="1" x14ac:dyDescent="0.25">
      <c r="B748" s="37"/>
      <c r="E748" s="38"/>
    </row>
    <row r="749" spans="2:5" s="36" customFormat="1" x14ac:dyDescent="0.25">
      <c r="B749" s="37"/>
      <c r="E749" s="38"/>
    </row>
    <row r="750" spans="2:5" s="36" customFormat="1" x14ac:dyDescent="0.25">
      <c r="B750" s="37"/>
      <c r="E750" s="38"/>
    </row>
    <row r="751" spans="2:5" s="36" customFormat="1" x14ac:dyDescent="0.25">
      <c r="B751" s="37"/>
      <c r="E751" s="38"/>
    </row>
    <row r="752" spans="2:5" s="36" customFormat="1" x14ac:dyDescent="0.25">
      <c r="B752" s="37"/>
      <c r="E752" s="38"/>
    </row>
    <row r="753" spans="2:5" s="36" customFormat="1" x14ac:dyDescent="0.25">
      <c r="B753" s="37"/>
      <c r="E753" s="38"/>
    </row>
    <row r="754" spans="2:5" s="36" customFormat="1" x14ac:dyDescent="0.25">
      <c r="B754" s="37"/>
      <c r="E754" s="38"/>
    </row>
    <row r="755" spans="2:5" s="36" customFormat="1" x14ac:dyDescent="0.25">
      <c r="B755" s="37"/>
      <c r="E755" s="38"/>
    </row>
    <row r="756" spans="2:5" s="36" customFormat="1" x14ac:dyDescent="0.25">
      <c r="B756" s="37"/>
      <c r="E756" s="38"/>
    </row>
    <row r="757" spans="2:5" s="36" customFormat="1" x14ac:dyDescent="0.25">
      <c r="B757" s="37"/>
      <c r="E757" s="38"/>
    </row>
    <row r="758" spans="2:5" s="36" customFormat="1" x14ac:dyDescent="0.25">
      <c r="B758" s="37"/>
      <c r="E758" s="38"/>
    </row>
    <row r="759" spans="2:5" s="36" customFormat="1" x14ac:dyDescent="0.25">
      <c r="B759" s="37"/>
      <c r="E759" s="38"/>
    </row>
    <row r="760" spans="2:5" s="36" customFormat="1" x14ac:dyDescent="0.25">
      <c r="B760" s="37"/>
      <c r="E760" s="38"/>
    </row>
    <row r="761" spans="2:5" s="36" customFormat="1" x14ac:dyDescent="0.25">
      <c r="B761" s="37"/>
      <c r="E761" s="38"/>
    </row>
    <row r="762" spans="2:5" s="36" customFormat="1" x14ac:dyDescent="0.25">
      <c r="B762" s="37"/>
      <c r="E762" s="38"/>
    </row>
    <row r="763" spans="2:5" s="36" customFormat="1" x14ac:dyDescent="0.25">
      <c r="B763" s="37"/>
      <c r="E763" s="38"/>
    </row>
    <row r="764" spans="2:5" s="36" customFormat="1" x14ac:dyDescent="0.25">
      <c r="B764" s="37"/>
      <c r="E764" s="38"/>
    </row>
    <row r="765" spans="2:5" s="36" customFormat="1" x14ac:dyDescent="0.25">
      <c r="B765" s="37"/>
      <c r="E765" s="38"/>
    </row>
    <row r="766" spans="2:5" s="36" customFormat="1" x14ac:dyDescent="0.25">
      <c r="B766" s="37"/>
      <c r="E766" s="38"/>
    </row>
    <row r="767" spans="2:5" s="36" customFormat="1" x14ac:dyDescent="0.25">
      <c r="B767" s="37"/>
      <c r="E767" s="38"/>
    </row>
    <row r="768" spans="2:5" s="36" customFormat="1" x14ac:dyDescent="0.25">
      <c r="B768" s="37"/>
      <c r="E768" s="38"/>
    </row>
    <row r="769" spans="2:5" s="36" customFormat="1" x14ac:dyDescent="0.25">
      <c r="B769" s="37"/>
      <c r="E769" s="38"/>
    </row>
    <row r="770" spans="2:5" s="36" customFormat="1" x14ac:dyDescent="0.25">
      <c r="B770" s="37"/>
      <c r="E770" s="38"/>
    </row>
    <row r="771" spans="2:5" s="36" customFormat="1" x14ac:dyDescent="0.25">
      <c r="B771" s="37"/>
      <c r="E771" s="38"/>
    </row>
    <row r="772" spans="2:5" s="36" customFormat="1" x14ac:dyDescent="0.25">
      <c r="B772" s="37"/>
      <c r="E772" s="38"/>
    </row>
    <row r="773" spans="2:5" s="36" customFormat="1" x14ac:dyDescent="0.25">
      <c r="B773" s="37"/>
      <c r="E773" s="38"/>
    </row>
    <row r="774" spans="2:5" s="36" customFormat="1" x14ac:dyDescent="0.25">
      <c r="B774" s="37"/>
      <c r="E774" s="38"/>
    </row>
    <row r="775" spans="2:5" s="36" customFormat="1" x14ac:dyDescent="0.25">
      <c r="B775" s="37"/>
      <c r="E775" s="38"/>
    </row>
    <row r="776" spans="2:5" s="36" customFormat="1" x14ac:dyDescent="0.25">
      <c r="B776" s="37"/>
      <c r="E776" s="38"/>
    </row>
    <row r="777" spans="2:5" s="36" customFormat="1" x14ac:dyDescent="0.25">
      <c r="B777" s="37"/>
      <c r="E777" s="38"/>
    </row>
    <row r="778" spans="2:5" s="36" customFormat="1" x14ac:dyDescent="0.25">
      <c r="B778" s="37"/>
      <c r="E778" s="38"/>
    </row>
    <row r="779" spans="2:5" s="36" customFormat="1" x14ac:dyDescent="0.25">
      <c r="B779" s="37"/>
      <c r="E779" s="38"/>
    </row>
    <row r="780" spans="2:5" s="36" customFormat="1" x14ac:dyDescent="0.25">
      <c r="B780" s="37"/>
      <c r="E780" s="38"/>
    </row>
    <row r="781" spans="2:5" s="36" customFormat="1" x14ac:dyDescent="0.25">
      <c r="B781" s="37"/>
      <c r="E781" s="38"/>
    </row>
    <row r="782" spans="2:5" s="36" customFormat="1" x14ac:dyDescent="0.25">
      <c r="B782" s="37"/>
      <c r="E782" s="38"/>
    </row>
    <row r="783" spans="2:5" s="36" customFormat="1" x14ac:dyDescent="0.25">
      <c r="B783" s="37"/>
      <c r="E783" s="38"/>
    </row>
    <row r="784" spans="2:5" s="36" customFormat="1" x14ac:dyDescent="0.25">
      <c r="B784" s="37"/>
      <c r="E784" s="38"/>
    </row>
    <row r="785" spans="2:5" s="36" customFormat="1" x14ac:dyDescent="0.25">
      <c r="B785" s="37"/>
      <c r="E785" s="38"/>
    </row>
    <row r="786" spans="2:5" s="36" customFormat="1" x14ac:dyDescent="0.25">
      <c r="B786" s="37"/>
      <c r="E786" s="38"/>
    </row>
    <row r="787" spans="2:5" s="36" customFormat="1" x14ac:dyDescent="0.25">
      <c r="B787" s="37"/>
      <c r="E787" s="38"/>
    </row>
    <row r="788" spans="2:5" s="36" customFormat="1" x14ac:dyDescent="0.25">
      <c r="B788" s="37"/>
      <c r="E788" s="38"/>
    </row>
    <row r="789" spans="2:5" s="36" customFormat="1" x14ac:dyDescent="0.25">
      <c r="B789" s="37"/>
      <c r="E789" s="38"/>
    </row>
    <row r="790" spans="2:5" s="36" customFormat="1" x14ac:dyDescent="0.25">
      <c r="B790" s="37"/>
      <c r="E790" s="38"/>
    </row>
    <row r="791" spans="2:5" s="36" customFormat="1" x14ac:dyDescent="0.25">
      <c r="B791" s="37"/>
      <c r="E791" s="38"/>
    </row>
    <row r="792" spans="2:5" s="36" customFormat="1" x14ac:dyDescent="0.25">
      <c r="B792" s="37"/>
      <c r="E792" s="38"/>
    </row>
    <row r="793" spans="2:5" s="36" customFormat="1" x14ac:dyDescent="0.25">
      <c r="B793" s="37"/>
      <c r="E793" s="38"/>
    </row>
    <row r="794" spans="2:5" s="36" customFormat="1" x14ac:dyDescent="0.25">
      <c r="B794" s="37"/>
      <c r="E794" s="38"/>
    </row>
    <row r="795" spans="2:5" s="36" customFormat="1" x14ac:dyDescent="0.25">
      <c r="B795" s="37"/>
      <c r="E795" s="38"/>
    </row>
    <row r="796" spans="2:5" s="36" customFormat="1" x14ac:dyDescent="0.25">
      <c r="B796" s="37"/>
      <c r="E796" s="38"/>
    </row>
    <row r="797" spans="2:5" s="36" customFormat="1" x14ac:dyDescent="0.25">
      <c r="B797" s="37"/>
      <c r="E797" s="38"/>
    </row>
    <row r="798" spans="2:5" s="36" customFormat="1" x14ac:dyDescent="0.25">
      <c r="B798" s="37"/>
      <c r="E798" s="38"/>
    </row>
    <row r="799" spans="2:5" s="36" customFormat="1" x14ac:dyDescent="0.25">
      <c r="B799" s="37"/>
      <c r="E799" s="38"/>
    </row>
    <row r="800" spans="2:5" s="36" customFormat="1" x14ac:dyDescent="0.25">
      <c r="B800" s="37"/>
      <c r="E800" s="38"/>
    </row>
    <row r="801" spans="2:5" s="36" customFormat="1" x14ac:dyDescent="0.25">
      <c r="B801" s="37"/>
      <c r="E801" s="38"/>
    </row>
    <row r="802" spans="2:5" s="36" customFormat="1" x14ac:dyDescent="0.25">
      <c r="B802" s="37"/>
      <c r="E802" s="38"/>
    </row>
    <row r="803" spans="2:5" s="36" customFormat="1" x14ac:dyDescent="0.25">
      <c r="B803" s="37"/>
      <c r="E803" s="38"/>
    </row>
    <row r="804" spans="2:5" s="36" customFormat="1" x14ac:dyDescent="0.25">
      <c r="B804" s="37"/>
      <c r="E804" s="38"/>
    </row>
    <row r="805" spans="2:5" s="36" customFormat="1" x14ac:dyDescent="0.25">
      <c r="B805" s="37"/>
      <c r="E805" s="38"/>
    </row>
    <row r="806" spans="2:5" s="36" customFormat="1" x14ac:dyDescent="0.25">
      <c r="B806" s="37"/>
      <c r="E806" s="38"/>
    </row>
    <row r="807" spans="2:5" s="36" customFormat="1" x14ac:dyDescent="0.25">
      <c r="B807" s="37"/>
      <c r="E807" s="38"/>
    </row>
    <row r="808" spans="2:5" s="36" customFormat="1" x14ac:dyDescent="0.25">
      <c r="B808" s="37"/>
      <c r="E808" s="38"/>
    </row>
    <row r="809" spans="2:5" s="36" customFormat="1" x14ac:dyDescent="0.25">
      <c r="B809" s="37"/>
      <c r="E809" s="38"/>
    </row>
    <row r="810" spans="2:5" s="36" customFormat="1" x14ac:dyDescent="0.25">
      <c r="B810" s="37"/>
      <c r="E810" s="38"/>
    </row>
    <row r="811" spans="2:5" s="36" customFormat="1" x14ac:dyDescent="0.25">
      <c r="B811" s="37"/>
      <c r="E811" s="38"/>
    </row>
    <row r="812" spans="2:5" s="36" customFormat="1" x14ac:dyDescent="0.25">
      <c r="B812" s="37"/>
      <c r="E812" s="38"/>
    </row>
    <row r="813" spans="2:5" s="36" customFormat="1" x14ac:dyDescent="0.25">
      <c r="B813" s="37"/>
      <c r="E813" s="38"/>
    </row>
    <row r="814" spans="2:5" s="36" customFormat="1" x14ac:dyDescent="0.25">
      <c r="B814" s="37"/>
      <c r="E814" s="38"/>
    </row>
    <row r="815" spans="2:5" s="36" customFormat="1" x14ac:dyDescent="0.25">
      <c r="B815" s="37"/>
      <c r="E815" s="38"/>
    </row>
    <row r="816" spans="2:5" s="36" customFormat="1" x14ac:dyDescent="0.25">
      <c r="B816" s="37"/>
      <c r="E816" s="38"/>
    </row>
    <row r="817" spans="2:5" s="36" customFormat="1" x14ac:dyDescent="0.25">
      <c r="B817" s="37"/>
      <c r="E817" s="38"/>
    </row>
    <row r="818" spans="2:5" s="36" customFormat="1" x14ac:dyDescent="0.25">
      <c r="B818" s="37"/>
      <c r="E818" s="38"/>
    </row>
    <row r="819" spans="2:5" s="36" customFormat="1" x14ac:dyDescent="0.25">
      <c r="B819" s="37"/>
      <c r="E819" s="38"/>
    </row>
    <row r="820" spans="2:5" s="36" customFormat="1" x14ac:dyDescent="0.25">
      <c r="B820" s="37"/>
      <c r="E820" s="38"/>
    </row>
    <row r="821" spans="2:5" s="36" customFormat="1" x14ac:dyDescent="0.25">
      <c r="B821" s="37"/>
      <c r="E821" s="38"/>
    </row>
    <row r="822" spans="2:5" s="36" customFormat="1" x14ac:dyDescent="0.25">
      <c r="B822" s="37"/>
      <c r="E822" s="38"/>
    </row>
    <row r="823" spans="2:5" s="36" customFormat="1" x14ac:dyDescent="0.25">
      <c r="B823" s="37"/>
      <c r="E823" s="38"/>
    </row>
    <row r="824" spans="2:5" s="36" customFormat="1" x14ac:dyDescent="0.25">
      <c r="B824" s="37"/>
      <c r="E824" s="38"/>
    </row>
    <row r="825" spans="2:5" s="36" customFormat="1" x14ac:dyDescent="0.25">
      <c r="B825" s="37"/>
      <c r="E825" s="38"/>
    </row>
    <row r="826" spans="2:5" s="36" customFormat="1" x14ac:dyDescent="0.25">
      <c r="B826" s="37"/>
      <c r="E826" s="38"/>
    </row>
    <row r="827" spans="2:5" s="36" customFormat="1" x14ac:dyDescent="0.25">
      <c r="B827" s="37"/>
      <c r="E827" s="38"/>
    </row>
    <row r="828" spans="2:5" s="36" customFormat="1" x14ac:dyDescent="0.25">
      <c r="B828" s="37"/>
      <c r="E828" s="38"/>
    </row>
    <row r="829" spans="2:5" s="36" customFormat="1" x14ac:dyDescent="0.25">
      <c r="B829" s="37"/>
      <c r="E829" s="38"/>
    </row>
    <row r="830" spans="2:5" s="36" customFormat="1" x14ac:dyDescent="0.25">
      <c r="B830" s="37"/>
      <c r="E830" s="38"/>
    </row>
    <row r="831" spans="2:5" s="36" customFormat="1" x14ac:dyDescent="0.25">
      <c r="B831" s="37"/>
      <c r="E831" s="38"/>
    </row>
    <row r="832" spans="2:5" s="36" customFormat="1" x14ac:dyDescent="0.25">
      <c r="B832" s="37"/>
      <c r="E832" s="38"/>
    </row>
    <row r="833" spans="2:5" s="36" customFormat="1" x14ac:dyDescent="0.25">
      <c r="B833" s="37"/>
      <c r="E833" s="38"/>
    </row>
    <row r="834" spans="2:5" s="36" customFormat="1" x14ac:dyDescent="0.25">
      <c r="B834" s="37"/>
      <c r="E834" s="38"/>
    </row>
    <row r="835" spans="2:5" s="36" customFormat="1" x14ac:dyDescent="0.25">
      <c r="B835" s="37"/>
      <c r="E835" s="38"/>
    </row>
    <row r="836" spans="2:5" s="36" customFormat="1" x14ac:dyDescent="0.25">
      <c r="B836" s="37"/>
      <c r="E836" s="38"/>
    </row>
    <row r="837" spans="2:5" s="36" customFormat="1" x14ac:dyDescent="0.25">
      <c r="B837" s="37"/>
      <c r="E837" s="38"/>
    </row>
    <row r="838" spans="2:5" s="36" customFormat="1" x14ac:dyDescent="0.25">
      <c r="B838" s="37"/>
      <c r="E838" s="38"/>
    </row>
    <row r="839" spans="2:5" s="36" customFormat="1" x14ac:dyDescent="0.25">
      <c r="B839" s="37"/>
      <c r="E839" s="38"/>
    </row>
    <row r="840" spans="2:5" s="36" customFormat="1" x14ac:dyDescent="0.25">
      <c r="B840" s="37"/>
      <c r="E840" s="38"/>
    </row>
    <row r="841" spans="2:5" s="36" customFormat="1" x14ac:dyDescent="0.25">
      <c r="B841" s="37"/>
      <c r="E841" s="38"/>
    </row>
    <row r="842" spans="2:5" s="36" customFormat="1" x14ac:dyDescent="0.25">
      <c r="B842" s="37"/>
      <c r="E842" s="38"/>
    </row>
    <row r="843" spans="2:5" s="36" customFormat="1" x14ac:dyDescent="0.25">
      <c r="B843" s="37"/>
      <c r="E843" s="38"/>
    </row>
    <row r="844" spans="2:5" s="36" customFormat="1" x14ac:dyDescent="0.25">
      <c r="B844" s="37"/>
      <c r="E844" s="38"/>
    </row>
    <row r="845" spans="2:5" s="36" customFormat="1" x14ac:dyDescent="0.25">
      <c r="B845" s="37"/>
      <c r="E845" s="38"/>
    </row>
    <row r="846" spans="2:5" s="36" customFormat="1" x14ac:dyDescent="0.25">
      <c r="B846" s="37"/>
      <c r="E846" s="38"/>
    </row>
    <row r="847" spans="2:5" s="36" customFormat="1" x14ac:dyDescent="0.25">
      <c r="B847" s="37"/>
      <c r="E847" s="38"/>
    </row>
    <row r="848" spans="2:5" s="36" customFormat="1" x14ac:dyDescent="0.25">
      <c r="B848" s="37"/>
      <c r="E848" s="38"/>
    </row>
    <row r="849" spans="2:5" s="36" customFormat="1" x14ac:dyDescent="0.25">
      <c r="B849" s="37"/>
      <c r="E849" s="38"/>
    </row>
    <row r="850" spans="2:5" s="36" customFormat="1" x14ac:dyDescent="0.25">
      <c r="B850" s="37"/>
      <c r="E850" s="38"/>
    </row>
    <row r="851" spans="2:5" s="36" customFormat="1" x14ac:dyDescent="0.25">
      <c r="B851" s="37"/>
      <c r="E851" s="38"/>
    </row>
    <row r="852" spans="2:5" s="36" customFormat="1" x14ac:dyDescent="0.25">
      <c r="B852" s="37"/>
      <c r="E852" s="38"/>
    </row>
    <row r="853" spans="2:5" s="36" customFormat="1" x14ac:dyDescent="0.25">
      <c r="B853" s="37"/>
      <c r="E853" s="38"/>
    </row>
    <row r="854" spans="2:5" s="36" customFormat="1" x14ac:dyDescent="0.25">
      <c r="B854" s="37"/>
      <c r="E854" s="38"/>
    </row>
    <row r="855" spans="2:5" s="36" customFormat="1" x14ac:dyDescent="0.25">
      <c r="B855" s="37"/>
      <c r="E855" s="38"/>
    </row>
    <row r="856" spans="2:5" s="36" customFormat="1" x14ac:dyDescent="0.25">
      <c r="B856" s="37"/>
      <c r="E856" s="38"/>
    </row>
    <row r="857" spans="2:5" s="36" customFormat="1" x14ac:dyDescent="0.25">
      <c r="B857" s="37"/>
      <c r="E857" s="38"/>
    </row>
    <row r="858" spans="2:5" s="36" customFormat="1" x14ac:dyDescent="0.25">
      <c r="B858" s="37"/>
      <c r="E858" s="38"/>
    </row>
    <row r="859" spans="2:5" s="36" customFormat="1" x14ac:dyDescent="0.25">
      <c r="B859" s="37"/>
      <c r="E859" s="38"/>
    </row>
    <row r="860" spans="2:5" s="36" customFormat="1" x14ac:dyDescent="0.25">
      <c r="B860" s="37"/>
      <c r="E860" s="38"/>
    </row>
    <row r="861" spans="2:5" s="36" customFormat="1" x14ac:dyDescent="0.25">
      <c r="B861" s="37"/>
      <c r="E861" s="38"/>
    </row>
    <row r="862" spans="2:5" s="36" customFormat="1" x14ac:dyDescent="0.25">
      <c r="B862" s="37"/>
      <c r="E862" s="38"/>
    </row>
    <row r="863" spans="2:5" s="36" customFormat="1" x14ac:dyDescent="0.25">
      <c r="B863" s="37"/>
      <c r="E863" s="38"/>
    </row>
    <row r="864" spans="2:5" s="36" customFormat="1" x14ac:dyDescent="0.25">
      <c r="B864" s="37"/>
      <c r="E864" s="38"/>
    </row>
    <row r="865" spans="2:5" s="36" customFormat="1" x14ac:dyDescent="0.25">
      <c r="B865" s="37"/>
      <c r="E865" s="38"/>
    </row>
    <row r="866" spans="2:5" s="36" customFormat="1" x14ac:dyDescent="0.25">
      <c r="B866" s="37"/>
      <c r="E866" s="38"/>
    </row>
    <row r="867" spans="2:5" s="36" customFormat="1" x14ac:dyDescent="0.25">
      <c r="B867" s="37"/>
      <c r="E867" s="38"/>
    </row>
    <row r="868" spans="2:5" s="36" customFormat="1" x14ac:dyDescent="0.25">
      <c r="B868" s="37"/>
      <c r="E868" s="38"/>
    </row>
    <row r="869" spans="2:5" s="36" customFormat="1" x14ac:dyDescent="0.25">
      <c r="B869" s="37"/>
      <c r="E869" s="38"/>
    </row>
    <row r="870" spans="2:5" s="36" customFormat="1" x14ac:dyDescent="0.25">
      <c r="B870" s="37"/>
      <c r="E870" s="38"/>
    </row>
    <row r="871" spans="2:5" s="36" customFormat="1" x14ac:dyDescent="0.25">
      <c r="B871" s="37"/>
      <c r="E871" s="38"/>
    </row>
    <row r="872" spans="2:5" s="36" customFormat="1" x14ac:dyDescent="0.25">
      <c r="B872" s="37"/>
      <c r="E872" s="38"/>
    </row>
    <row r="873" spans="2:5" s="36" customFormat="1" x14ac:dyDescent="0.25">
      <c r="B873" s="37"/>
      <c r="E873" s="38"/>
    </row>
    <row r="874" spans="2:5" s="36" customFormat="1" x14ac:dyDescent="0.25">
      <c r="B874" s="37"/>
      <c r="E874" s="38"/>
    </row>
    <row r="875" spans="2:5" s="36" customFormat="1" x14ac:dyDescent="0.25">
      <c r="B875" s="37"/>
      <c r="E875" s="38"/>
    </row>
    <row r="876" spans="2:5" s="36" customFormat="1" x14ac:dyDescent="0.25">
      <c r="B876" s="37"/>
      <c r="E876" s="38"/>
    </row>
    <row r="877" spans="2:5" s="36" customFormat="1" x14ac:dyDescent="0.25">
      <c r="B877" s="37"/>
      <c r="E877" s="38"/>
    </row>
    <row r="878" spans="2:5" s="36" customFormat="1" x14ac:dyDescent="0.25">
      <c r="B878" s="37"/>
      <c r="E878" s="38"/>
    </row>
    <row r="879" spans="2:5" s="36" customFormat="1" x14ac:dyDescent="0.25">
      <c r="B879" s="37"/>
      <c r="E879" s="38"/>
    </row>
    <row r="880" spans="2:5" s="36" customFormat="1" x14ac:dyDescent="0.25">
      <c r="B880" s="37"/>
      <c r="E880" s="38"/>
    </row>
    <row r="881" spans="2:5" s="36" customFormat="1" x14ac:dyDescent="0.25">
      <c r="B881" s="37"/>
      <c r="E881" s="38"/>
    </row>
    <row r="882" spans="2:5" s="36" customFormat="1" x14ac:dyDescent="0.25">
      <c r="B882" s="37"/>
      <c r="E882" s="38"/>
    </row>
    <row r="883" spans="2:5" s="36" customFormat="1" x14ac:dyDescent="0.25">
      <c r="B883" s="37"/>
      <c r="E883" s="38"/>
    </row>
    <row r="884" spans="2:5" s="36" customFormat="1" x14ac:dyDescent="0.25">
      <c r="B884" s="37"/>
      <c r="E884" s="38"/>
    </row>
    <row r="885" spans="2:5" s="36" customFormat="1" x14ac:dyDescent="0.25">
      <c r="B885" s="37"/>
      <c r="E885" s="38"/>
    </row>
    <row r="886" spans="2:5" s="36" customFormat="1" x14ac:dyDescent="0.25">
      <c r="B886" s="37"/>
      <c r="E886" s="38"/>
    </row>
    <row r="887" spans="2:5" s="36" customFormat="1" x14ac:dyDescent="0.25">
      <c r="B887" s="37"/>
      <c r="E887" s="38"/>
    </row>
    <row r="888" spans="2:5" s="36" customFormat="1" x14ac:dyDescent="0.25">
      <c r="B888" s="37"/>
      <c r="E888" s="38"/>
    </row>
    <row r="889" spans="2:5" s="36" customFormat="1" x14ac:dyDescent="0.25">
      <c r="B889" s="37"/>
      <c r="E889" s="38"/>
    </row>
    <row r="890" spans="2:5" s="36" customFormat="1" x14ac:dyDescent="0.25">
      <c r="B890" s="37"/>
      <c r="E890" s="38"/>
    </row>
    <row r="891" spans="2:5" s="36" customFormat="1" x14ac:dyDescent="0.25">
      <c r="B891" s="37"/>
      <c r="E891" s="38"/>
    </row>
    <row r="892" spans="2:5" s="36" customFormat="1" x14ac:dyDescent="0.25">
      <c r="B892" s="37"/>
      <c r="E892" s="38"/>
    </row>
    <row r="893" spans="2:5" s="36" customFormat="1" x14ac:dyDescent="0.25">
      <c r="B893" s="37"/>
      <c r="E893" s="38"/>
    </row>
    <row r="894" spans="2:5" s="36" customFormat="1" x14ac:dyDescent="0.25">
      <c r="B894" s="37"/>
      <c r="E894" s="38"/>
    </row>
    <row r="895" spans="2:5" s="36" customFormat="1" x14ac:dyDescent="0.25">
      <c r="B895" s="37"/>
      <c r="E895" s="38"/>
    </row>
    <row r="896" spans="2:5" s="36" customFormat="1" x14ac:dyDescent="0.25">
      <c r="B896" s="37"/>
      <c r="E896" s="38"/>
    </row>
    <row r="897" spans="2:5" s="36" customFormat="1" x14ac:dyDescent="0.25">
      <c r="B897" s="37"/>
      <c r="E897" s="38"/>
    </row>
    <row r="898" spans="2:5" s="36" customFormat="1" x14ac:dyDescent="0.25">
      <c r="B898" s="37"/>
      <c r="E898" s="38"/>
    </row>
    <row r="899" spans="2:5" s="36" customFormat="1" x14ac:dyDescent="0.25">
      <c r="B899" s="37"/>
      <c r="E899" s="38"/>
    </row>
    <row r="900" spans="2:5" s="36" customFormat="1" x14ac:dyDescent="0.25">
      <c r="B900" s="37"/>
      <c r="E900" s="38"/>
    </row>
    <row r="901" spans="2:5" s="36" customFormat="1" x14ac:dyDescent="0.25">
      <c r="B901" s="37"/>
      <c r="E901" s="38"/>
    </row>
    <row r="902" spans="2:5" s="36" customFormat="1" x14ac:dyDescent="0.25">
      <c r="B902" s="37"/>
      <c r="E902" s="38"/>
    </row>
    <row r="903" spans="2:5" s="36" customFormat="1" x14ac:dyDescent="0.25">
      <c r="B903" s="37"/>
      <c r="E903" s="38"/>
    </row>
    <row r="904" spans="2:5" s="36" customFormat="1" x14ac:dyDescent="0.25">
      <c r="B904" s="37"/>
      <c r="E904" s="38"/>
    </row>
    <row r="905" spans="2:5" s="36" customFormat="1" x14ac:dyDescent="0.25">
      <c r="B905" s="37"/>
      <c r="E905" s="38"/>
    </row>
    <row r="906" spans="2:5" s="36" customFormat="1" x14ac:dyDescent="0.25">
      <c r="B906" s="37"/>
      <c r="E906" s="38"/>
    </row>
    <row r="907" spans="2:5" s="36" customFormat="1" x14ac:dyDescent="0.25">
      <c r="B907" s="37"/>
      <c r="E907" s="38"/>
    </row>
    <row r="908" spans="2:5" s="36" customFormat="1" x14ac:dyDescent="0.25">
      <c r="B908" s="37"/>
      <c r="E908" s="38"/>
    </row>
    <row r="909" spans="2:5" s="36" customFormat="1" x14ac:dyDescent="0.25">
      <c r="B909" s="37"/>
      <c r="E909" s="38"/>
    </row>
    <row r="910" spans="2:5" s="36" customFormat="1" x14ac:dyDescent="0.25">
      <c r="B910" s="37"/>
      <c r="E910" s="38"/>
    </row>
    <row r="911" spans="2:5" s="36" customFormat="1" x14ac:dyDescent="0.25">
      <c r="B911" s="37"/>
      <c r="E911" s="38"/>
    </row>
    <row r="912" spans="2:5" s="36" customFormat="1" x14ac:dyDescent="0.25">
      <c r="B912" s="37"/>
      <c r="E912" s="38"/>
    </row>
    <row r="913" spans="2:5" s="36" customFormat="1" x14ac:dyDescent="0.25">
      <c r="B913" s="37"/>
      <c r="E913" s="38"/>
    </row>
    <row r="914" spans="2:5" s="36" customFormat="1" x14ac:dyDescent="0.25">
      <c r="B914" s="37"/>
      <c r="E914" s="38"/>
    </row>
    <row r="915" spans="2:5" s="36" customFormat="1" x14ac:dyDescent="0.25">
      <c r="B915" s="37"/>
      <c r="E915" s="38"/>
    </row>
    <row r="916" spans="2:5" s="36" customFormat="1" x14ac:dyDescent="0.25">
      <c r="B916" s="37"/>
      <c r="E916" s="38"/>
    </row>
    <row r="917" spans="2:5" s="36" customFormat="1" x14ac:dyDescent="0.25">
      <c r="B917" s="37"/>
      <c r="E917" s="38"/>
    </row>
    <row r="918" spans="2:5" s="36" customFormat="1" x14ac:dyDescent="0.25">
      <c r="B918" s="37"/>
      <c r="E918" s="38"/>
    </row>
    <row r="919" spans="2:5" s="36" customFormat="1" x14ac:dyDescent="0.25">
      <c r="B919" s="37"/>
      <c r="E919" s="38"/>
    </row>
    <row r="920" spans="2:5" s="36" customFormat="1" x14ac:dyDescent="0.25">
      <c r="B920" s="37"/>
      <c r="E920" s="38"/>
    </row>
    <row r="921" spans="2:5" s="36" customFormat="1" x14ac:dyDescent="0.25">
      <c r="B921" s="37"/>
      <c r="E921" s="38"/>
    </row>
    <row r="922" spans="2:5" s="36" customFormat="1" x14ac:dyDescent="0.25">
      <c r="B922" s="37"/>
      <c r="E922" s="38"/>
    </row>
    <row r="923" spans="2:5" s="36" customFormat="1" x14ac:dyDescent="0.25">
      <c r="B923" s="37"/>
      <c r="E923" s="38"/>
    </row>
    <row r="924" spans="2:5" s="36" customFormat="1" x14ac:dyDescent="0.25">
      <c r="B924" s="37"/>
      <c r="E924" s="38"/>
    </row>
    <row r="925" spans="2:5" s="36" customFormat="1" x14ac:dyDescent="0.25">
      <c r="B925" s="37"/>
      <c r="E925" s="38"/>
    </row>
    <row r="926" spans="2:5" s="36" customFormat="1" x14ac:dyDescent="0.25">
      <c r="B926" s="37"/>
      <c r="E926" s="38"/>
    </row>
    <row r="927" spans="2:5" s="36" customFormat="1" x14ac:dyDescent="0.25">
      <c r="B927" s="37"/>
      <c r="E927" s="38"/>
    </row>
    <row r="928" spans="2:5" s="36" customFormat="1" x14ac:dyDescent="0.25">
      <c r="B928" s="37"/>
      <c r="E928" s="38"/>
    </row>
    <row r="929" spans="2:5" s="36" customFormat="1" x14ac:dyDescent="0.25">
      <c r="B929" s="37"/>
      <c r="E929" s="38"/>
    </row>
    <row r="930" spans="2:5" s="36" customFormat="1" x14ac:dyDescent="0.25">
      <c r="B930" s="37"/>
      <c r="E930" s="38"/>
    </row>
    <row r="931" spans="2:5" s="36" customFormat="1" x14ac:dyDescent="0.25">
      <c r="B931" s="37"/>
      <c r="E931" s="38"/>
    </row>
    <row r="932" spans="2:5" s="36" customFormat="1" x14ac:dyDescent="0.25">
      <c r="B932" s="37"/>
      <c r="E932" s="38"/>
    </row>
    <row r="933" spans="2:5" s="36" customFormat="1" x14ac:dyDescent="0.25">
      <c r="B933" s="37"/>
      <c r="E933" s="38"/>
    </row>
    <row r="934" spans="2:5" s="36" customFormat="1" x14ac:dyDescent="0.25">
      <c r="B934" s="37"/>
      <c r="E934" s="38"/>
    </row>
    <row r="935" spans="2:5" s="36" customFormat="1" x14ac:dyDescent="0.25">
      <c r="B935" s="37"/>
      <c r="E935" s="38"/>
    </row>
    <row r="936" spans="2:5" s="36" customFormat="1" x14ac:dyDescent="0.25">
      <c r="B936" s="37"/>
      <c r="E936" s="38"/>
    </row>
    <row r="937" spans="2:5" s="36" customFormat="1" x14ac:dyDescent="0.25">
      <c r="B937" s="37"/>
      <c r="E937" s="38"/>
    </row>
    <row r="938" spans="2:5" s="36" customFormat="1" x14ac:dyDescent="0.25">
      <c r="B938" s="37"/>
      <c r="E938" s="38"/>
    </row>
    <row r="939" spans="2:5" s="36" customFormat="1" x14ac:dyDescent="0.25">
      <c r="B939" s="37"/>
      <c r="E939" s="38"/>
    </row>
    <row r="940" spans="2:5" s="36" customFormat="1" x14ac:dyDescent="0.25">
      <c r="B940" s="37"/>
      <c r="E940" s="38"/>
    </row>
    <row r="941" spans="2:5" s="36" customFormat="1" x14ac:dyDescent="0.25">
      <c r="B941" s="37"/>
      <c r="E941" s="38"/>
    </row>
    <row r="942" spans="2:5" s="36" customFormat="1" x14ac:dyDescent="0.25">
      <c r="B942" s="37"/>
      <c r="E942" s="38"/>
    </row>
    <row r="943" spans="2:5" s="36" customFormat="1" x14ac:dyDescent="0.25">
      <c r="B943" s="37"/>
      <c r="E943" s="38"/>
    </row>
    <row r="944" spans="2:5" s="36" customFormat="1" x14ac:dyDescent="0.25">
      <c r="B944" s="37"/>
      <c r="E944" s="38"/>
    </row>
    <row r="945" spans="2:5" s="36" customFormat="1" x14ac:dyDescent="0.25">
      <c r="B945" s="37"/>
      <c r="E945" s="38"/>
    </row>
    <row r="946" spans="2:5" s="36" customFormat="1" x14ac:dyDescent="0.25">
      <c r="B946" s="37"/>
      <c r="E946" s="38"/>
    </row>
    <row r="947" spans="2:5" s="36" customFormat="1" x14ac:dyDescent="0.25">
      <c r="B947" s="37"/>
      <c r="E947" s="38"/>
    </row>
    <row r="948" spans="2:5" s="36" customFormat="1" x14ac:dyDescent="0.25">
      <c r="B948" s="37"/>
      <c r="E948" s="38"/>
    </row>
    <row r="949" spans="2:5" s="36" customFormat="1" x14ac:dyDescent="0.25">
      <c r="B949" s="37"/>
      <c r="E949" s="38"/>
    </row>
    <row r="950" spans="2:5" s="36" customFormat="1" x14ac:dyDescent="0.25">
      <c r="B950" s="37"/>
      <c r="E950" s="38"/>
    </row>
    <row r="951" spans="2:5" s="36" customFormat="1" x14ac:dyDescent="0.25">
      <c r="B951" s="37"/>
      <c r="E951" s="38"/>
    </row>
    <row r="952" spans="2:5" s="36" customFormat="1" x14ac:dyDescent="0.25">
      <c r="B952" s="37"/>
      <c r="E952" s="38"/>
    </row>
    <row r="953" spans="2:5" s="36" customFormat="1" x14ac:dyDescent="0.25">
      <c r="B953" s="37"/>
      <c r="E953" s="38"/>
    </row>
    <row r="954" spans="2:5" s="36" customFormat="1" x14ac:dyDescent="0.25">
      <c r="B954" s="37"/>
      <c r="E954" s="38"/>
    </row>
    <row r="955" spans="2:5" s="36" customFormat="1" x14ac:dyDescent="0.25">
      <c r="B955" s="37"/>
      <c r="E955" s="38"/>
    </row>
    <row r="956" spans="2:5" s="36" customFormat="1" x14ac:dyDescent="0.25">
      <c r="B956" s="37"/>
      <c r="E956" s="38"/>
    </row>
    <row r="957" spans="2:5" s="36" customFormat="1" x14ac:dyDescent="0.25">
      <c r="B957" s="37"/>
      <c r="E957" s="38"/>
    </row>
    <row r="958" spans="2:5" s="36" customFormat="1" x14ac:dyDescent="0.25">
      <c r="B958" s="37"/>
      <c r="E958" s="38"/>
    </row>
    <row r="959" spans="2:5" s="36" customFormat="1" x14ac:dyDescent="0.25">
      <c r="B959" s="37"/>
      <c r="E959" s="38"/>
    </row>
    <row r="960" spans="2:5" s="36" customFormat="1" x14ac:dyDescent="0.25">
      <c r="B960" s="37"/>
      <c r="E960" s="38"/>
    </row>
    <row r="961" spans="2:5" s="36" customFormat="1" x14ac:dyDescent="0.25">
      <c r="B961" s="37"/>
      <c r="E961" s="38"/>
    </row>
    <row r="962" spans="2:5" s="36" customFormat="1" x14ac:dyDescent="0.25">
      <c r="B962" s="37"/>
      <c r="E962" s="38"/>
    </row>
    <row r="963" spans="2:5" s="36" customFormat="1" x14ac:dyDescent="0.25">
      <c r="B963" s="37"/>
      <c r="E963" s="38"/>
    </row>
    <row r="964" spans="2:5" s="36" customFormat="1" x14ac:dyDescent="0.25">
      <c r="B964" s="37"/>
      <c r="E964" s="38"/>
    </row>
    <row r="965" spans="2:5" s="36" customFormat="1" x14ac:dyDescent="0.25">
      <c r="B965" s="37"/>
      <c r="E965" s="38"/>
    </row>
    <row r="966" spans="2:5" s="36" customFormat="1" x14ac:dyDescent="0.25">
      <c r="B966" s="37"/>
      <c r="E966" s="38"/>
    </row>
    <row r="967" spans="2:5" s="36" customFormat="1" x14ac:dyDescent="0.25">
      <c r="B967" s="37"/>
      <c r="E967" s="38"/>
    </row>
    <row r="968" spans="2:5" s="36" customFormat="1" x14ac:dyDescent="0.25">
      <c r="B968" s="37"/>
      <c r="E968" s="38"/>
    </row>
    <row r="969" spans="2:5" s="36" customFormat="1" x14ac:dyDescent="0.25">
      <c r="B969" s="37"/>
      <c r="E969" s="38"/>
    </row>
    <row r="970" spans="2:5" s="36" customFormat="1" x14ac:dyDescent="0.25">
      <c r="B970" s="37"/>
      <c r="E970" s="38"/>
    </row>
    <row r="971" spans="2:5" s="36" customFormat="1" x14ac:dyDescent="0.25">
      <c r="B971" s="37"/>
      <c r="E971" s="38"/>
    </row>
    <row r="972" spans="2:5" s="36" customFormat="1" x14ac:dyDescent="0.25">
      <c r="B972" s="37"/>
      <c r="E972" s="38"/>
    </row>
    <row r="973" spans="2:5" s="36" customFormat="1" x14ac:dyDescent="0.25">
      <c r="B973" s="37"/>
      <c r="E973" s="38"/>
    </row>
    <row r="974" spans="2:5" s="36" customFormat="1" x14ac:dyDescent="0.25">
      <c r="B974" s="37"/>
      <c r="E974" s="38"/>
    </row>
    <row r="975" spans="2:5" s="36" customFormat="1" x14ac:dyDescent="0.25">
      <c r="B975" s="37"/>
      <c r="E975" s="38"/>
    </row>
    <row r="976" spans="2:5" s="36" customFormat="1" x14ac:dyDescent="0.25">
      <c r="B976" s="37"/>
      <c r="E976" s="38"/>
    </row>
    <row r="977" spans="2:5" s="36" customFormat="1" x14ac:dyDescent="0.25">
      <c r="B977" s="37"/>
      <c r="E977" s="38"/>
    </row>
    <row r="978" spans="2:5" s="36" customFormat="1" x14ac:dyDescent="0.25">
      <c r="B978" s="37"/>
      <c r="E978" s="38"/>
    </row>
    <row r="979" spans="2:5" s="36" customFormat="1" x14ac:dyDescent="0.25">
      <c r="B979" s="37"/>
      <c r="E979" s="38"/>
    </row>
    <row r="980" spans="2:5" s="36" customFormat="1" x14ac:dyDescent="0.25">
      <c r="B980" s="37"/>
      <c r="E980" s="38"/>
    </row>
    <row r="981" spans="2:5" s="36" customFormat="1" x14ac:dyDescent="0.25">
      <c r="B981" s="37"/>
      <c r="E981" s="38"/>
    </row>
    <row r="982" spans="2:5" s="36" customFormat="1" x14ac:dyDescent="0.25">
      <c r="B982" s="37"/>
      <c r="E982" s="38"/>
    </row>
    <row r="983" spans="2:5" s="36" customFormat="1" x14ac:dyDescent="0.25">
      <c r="B983" s="37"/>
      <c r="E983" s="38"/>
    </row>
    <row r="984" spans="2:5" s="36" customFormat="1" x14ac:dyDescent="0.25">
      <c r="B984" s="37"/>
      <c r="E984" s="38"/>
    </row>
    <row r="985" spans="2:5" s="36" customFormat="1" x14ac:dyDescent="0.25">
      <c r="B985" s="37"/>
      <c r="E985" s="38"/>
    </row>
    <row r="986" spans="2:5" s="36" customFormat="1" x14ac:dyDescent="0.25">
      <c r="B986" s="37"/>
      <c r="E986" s="38"/>
    </row>
    <row r="987" spans="2:5" s="36" customFormat="1" x14ac:dyDescent="0.25">
      <c r="B987" s="37"/>
      <c r="E987" s="38"/>
    </row>
    <row r="988" spans="2:5" s="36" customFormat="1" x14ac:dyDescent="0.25">
      <c r="B988" s="37"/>
      <c r="E988" s="38"/>
    </row>
    <row r="989" spans="2:5" s="36" customFormat="1" x14ac:dyDescent="0.25">
      <c r="B989" s="37"/>
      <c r="E989" s="38"/>
    </row>
    <row r="990" spans="2:5" s="36" customFormat="1" x14ac:dyDescent="0.25">
      <c r="B990" s="37"/>
      <c r="E990" s="38"/>
    </row>
    <row r="991" spans="2:5" s="36" customFormat="1" x14ac:dyDescent="0.25">
      <c r="B991" s="37"/>
      <c r="E991" s="38"/>
    </row>
    <row r="992" spans="2:5" s="36" customFormat="1" x14ac:dyDescent="0.25">
      <c r="B992" s="37"/>
      <c r="E992" s="38"/>
    </row>
    <row r="993" spans="1:5" s="36" customFormat="1" x14ac:dyDescent="0.25">
      <c r="B993" s="37"/>
      <c r="E993" s="38"/>
    </row>
    <row r="994" spans="1:5" s="36" customFormat="1" x14ac:dyDescent="0.25">
      <c r="B994" s="37"/>
      <c r="E994" s="38"/>
    </row>
    <row r="995" spans="1:5" s="36" customFormat="1" x14ac:dyDescent="0.25">
      <c r="B995" s="37"/>
      <c r="E995" s="38"/>
    </row>
    <row r="996" spans="1:5" s="36" customFormat="1" x14ac:dyDescent="0.25">
      <c r="B996" s="37"/>
      <c r="E996" s="38"/>
    </row>
    <row r="997" spans="1:5" s="36" customFormat="1" x14ac:dyDescent="0.25">
      <c r="B997" s="37"/>
      <c r="E997" s="38"/>
    </row>
    <row r="998" spans="1:5" s="36" customFormat="1" x14ac:dyDescent="0.25">
      <c r="B998" s="37"/>
      <c r="E998" s="38"/>
    </row>
    <row r="999" spans="1:5" s="36" customFormat="1" x14ac:dyDescent="0.25">
      <c r="B999" s="37"/>
      <c r="E999" s="38"/>
    </row>
    <row r="1000" spans="1:5" s="36" customFormat="1" x14ac:dyDescent="0.25">
      <c r="B1000" s="37"/>
      <c r="E1000" s="38"/>
    </row>
    <row r="1001" spans="1:5" s="36" customFormat="1" x14ac:dyDescent="0.25">
      <c r="B1001" s="37"/>
      <c r="E1001" s="38"/>
    </row>
    <row r="1002" spans="1:5" s="36" customFormat="1" x14ac:dyDescent="0.25">
      <c r="B1002" s="37"/>
      <c r="E1002" s="38"/>
    </row>
    <row r="1003" spans="1:5" s="36" customFormat="1" x14ac:dyDescent="0.25">
      <c r="B1003" s="37"/>
      <c r="E1003" s="38"/>
    </row>
    <row r="1004" spans="1:5" s="36" customFormat="1" x14ac:dyDescent="0.25">
      <c r="B1004" s="37"/>
      <c r="E1004" s="38"/>
    </row>
    <row r="1005" spans="1:5" s="36" customFormat="1" x14ac:dyDescent="0.25">
      <c r="B1005" s="37"/>
      <c r="E1005" s="38"/>
    </row>
    <row r="1006" spans="1:5" s="36" customFormat="1" x14ac:dyDescent="0.25">
      <c r="B1006" s="37"/>
      <c r="E1006" s="38"/>
    </row>
    <row r="1007" spans="1:5" x14ac:dyDescent="0.25">
      <c r="A1007" s="36"/>
      <c r="B1007" s="1"/>
    </row>
    <row r="1008" spans="1:5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  <row r="2720" spans="2:2" x14ac:dyDescent="0.25">
      <c r="B2720" s="1"/>
    </row>
    <row r="2721" spans="2:2" x14ac:dyDescent="0.25">
      <c r="B2721" s="1"/>
    </row>
    <row r="2722" spans="2:2" x14ac:dyDescent="0.25">
      <c r="B2722" s="1"/>
    </row>
    <row r="2723" spans="2:2" x14ac:dyDescent="0.25">
      <c r="B2723" s="1"/>
    </row>
    <row r="2724" spans="2:2" x14ac:dyDescent="0.25">
      <c r="B2724" s="1"/>
    </row>
    <row r="2725" spans="2:2" x14ac:dyDescent="0.25">
      <c r="B2725" s="1"/>
    </row>
    <row r="2726" spans="2:2" x14ac:dyDescent="0.25">
      <c r="B2726" s="1"/>
    </row>
    <row r="2727" spans="2:2" x14ac:dyDescent="0.25">
      <c r="B2727" s="1"/>
    </row>
    <row r="2728" spans="2:2" x14ac:dyDescent="0.25">
      <c r="B2728" s="1"/>
    </row>
    <row r="2729" spans="2:2" x14ac:dyDescent="0.25">
      <c r="B2729" s="1"/>
    </row>
    <row r="2730" spans="2:2" x14ac:dyDescent="0.25">
      <c r="B2730" s="1"/>
    </row>
    <row r="2731" spans="2:2" x14ac:dyDescent="0.25">
      <c r="B2731" s="1"/>
    </row>
    <row r="2732" spans="2:2" x14ac:dyDescent="0.25">
      <c r="B2732" s="1"/>
    </row>
    <row r="2733" spans="2:2" x14ac:dyDescent="0.25">
      <c r="B2733" s="1"/>
    </row>
    <row r="2734" spans="2:2" x14ac:dyDescent="0.25">
      <c r="B2734" s="1"/>
    </row>
    <row r="2735" spans="2:2" x14ac:dyDescent="0.25">
      <c r="B2735" s="1"/>
    </row>
    <row r="2736" spans="2:2" x14ac:dyDescent="0.25">
      <c r="B2736" s="1"/>
    </row>
    <row r="2737" spans="2:2" x14ac:dyDescent="0.25">
      <c r="B2737" s="1"/>
    </row>
    <row r="2738" spans="2:2" x14ac:dyDescent="0.25">
      <c r="B2738" s="1"/>
    </row>
    <row r="2739" spans="2:2" x14ac:dyDescent="0.25">
      <c r="B2739" s="1"/>
    </row>
    <row r="2740" spans="2:2" x14ac:dyDescent="0.25">
      <c r="B2740" s="1"/>
    </row>
    <row r="2741" spans="2:2" x14ac:dyDescent="0.25">
      <c r="B2741" s="1"/>
    </row>
    <row r="2742" spans="2:2" x14ac:dyDescent="0.25">
      <c r="B2742" s="1"/>
    </row>
    <row r="2743" spans="2:2" x14ac:dyDescent="0.25">
      <c r="B2743" s="1"/>
    </row>
    <row r="2744" spans="2:2" x14ac:dyDescent="0.25">
      <c r="B2744" s="1"/>
    </row>
    <row r="2745" spans="2:2" x14ac:dyDescent="0.25">
      <c r="B2745" s="1"/>
    </row>
    <row r="2746" spans="2:2" x14ac:dyDescent="0.25">
      <c r="B2746" s="1"/>
    </row>
    <row r="2747" spans="2:2" x14ac:dyDescent="0.25">
      <c r="B2747" s="1"/>
    </row>
    <row r="2748" spans="2:2" x14ac:dyDescent="0.25">
      <c r="B2748" s="1"/>
    </row>
    <row r="2749" spans="2:2" x14ac:dyDescent="0.25">
      <c r="B2749" s="1"/>
    </row>
    <row r="2750" spans="2:2" x14ac:dyDescent="0.25">
      <c r="B2750" s="1"/>
    </row>
    <row r="2751" spans="2:2" x14ac:dyDescent="0.25">
      <c r="B2751" s="1"/>
    </row>
    <row r="2752" spans="2:2" x14ac:dyDescent="0.25">
      <c r="B2752" s="1"/>
    </row>
    <row r="2753" spans="2:2" x14ac:dyDescent="0.25">
      <c r="B2753" s="1"/>
    </row>
    <row r="2754" spans="2:2" x14ac:dyDescent="0.25">
      <c r="B2754" s="1"/>
    </row>
    <row r="2755" spans="2:2" x14ac:dyDescent="0.25">
      <c r="B2755" s="1"/>
    </row>
    <row r="2756" spans="2:2" x14ac:dyDescent="0.25">
      <c r="B2756" s="1"/>
    </row>
    <row r="2757" spans="2:2" x14ac:dyDescent="0.25">
      <c r="B2757" s="1"/>
    </row>
    <row r="2758" spans="2:2" x14ac:dyDescent="0.25">
      <c r="B2758" s="1"/>
    </row>
    <row r="2759" spans="2:2" x14ac:dyDescent="0.25">
      <c r="B2759" s="1"/>
    </row>
    <row r="2760" spans="2:2" x14ac:dyDescent="0.25">
      <c r="B2760" s="1"/>
    </row>
    <row r="2761" spans="2:2" x14ac:dyDescent="0.25">
      <c r="B2761" s="1"/>
    </row>
    <row r="2762" spans="2:2" x14ac:dyDescent="0.25">
      <c r="B2762" s="1"/>
    </row>
    <row r="2763" spans="2:2" x14ac:dyDescent="0.25">
      <c r="B2763" s="1"/>
    </row>
    <row r="2764" spans="2:2" x14ac:dyDescent="0.25">
      <c r="B2764" s="1"/>
    </row>
    <row r="2765" spans="2:2" x14ac:dyDescent="0.25">
      <c r="B2765" s="1"/>
    </row>
    <row r="2766" spans="2:2" x14ac:dyDescent="0.25">
      <c r="B2766" s="1"/>
    </row>
    <row r="2767" spans="2:2" x14ac:dyDescent="0.25">
      <c r="B2767" s="1"/>
    </row>
    <row r="2768" spans="2:2" x14ac:dyDescent="0.25">
      <c r="B2768" s="1"/>
    </row>
    <row r="2769" spans="2:2" x14ac:dyDescent="0.25">
      <c r="B2769" s="1"/>
    </row>
    <row r="2770" spans="2:2" x14ac:dyDescent="0.25">
      <c r="B2770" s="1"/>
    </row>
    <row r="2771" spans="2:2" x14ac:dyDescent="0.25">
      <c r="B2771" s="1"/>
    </row>
    <row r="2772" spans="2:2" x14ac:dyDescent="0.25">
      <c r="B2772" s="1"/>
    </row>
    <row r="2773" spans="2:2" x14ac:dyDescent="0.25">
      <c r="B2773" s="1"/>
    </row>
    <row r="2774" spans="2:2" x14ac:dyDescent="0.25">
      <c r="B2774" s="1"/>
    </row>
    <row r="2775" spans="2:2" x14ac:dyDescent="0.25">
      <c r="B2775" s="1"/>
    </row>
    <row r="2776" spans="2:2" x14ac:dyDescent="0.25">
      <c r="B2776" s="1"/>
    </row>
    <row r="2777" spans="2:2" x14ac:dyDescent="0.25">
      <c r="B2777" s="1"/>
    </row>
    <row r="2778" spans="2:2" x14ac:dyDescent="0.25">
      <c r="B2778" s="1"/>
    </row>
    <row r="2779" spans="2:2" x14ac:dyDescent="0.25">
      <c r="B2779" s="1"/>
    </row>
    <row r="2780" spans="2:2" x14ac:dyDescent="0.25">
      <c r="B2780" s="1"/>
    </row>
    <row r="2781" spans="2:2" x14ac:dyDescent="0.25">
      <c r="B2781" s="1"/>
    </row>
    <row r="2782" spans="2:2" x14ac:dyDescent="0.25">
      <c r="B2782" s="1"/>
    </row>
    <row r="2783" spans="2:2" x14ac:dyDescent="0.25">
      <c r="B2783" s="1"/>
    </row>
    <row r="2784" spans="2:2" x14ac:dyDescent="0.25">
      <c r="B2784" s="1"/>
    </row>
    <row r="2785" spans="2:2" x14ac:dyDescent="0.25">
      <c r="B2785" s="1"/>
    </row>
    <row r="2786" spans="2:2" x14ac:dyDescent="0.25">
      <c r="B2786" s="1"/>
    </row>
    <row r="2787" spans="2:2" x14ac:dyDescent="0.25">
      <c r="B2787" s="1"/>
    </row>
    <row r="2788" spans="2:2" x14ac:dyDescent="0.25">
      <c r="B2788" s="1"/>
    </row>
    <row r="2789" spans="2:2" x14ac:dyDescent="0.25">
      <c r="B2789" s="1"/>
    </row>
    <row r="2790" spans="2:2" x14ac:dyDescent="0.25">
      <c r="B2790" s="1"/>
    </row>
    <row r="2791" spans="2:2" x14ac:dyDescent="0.25">
      <c r="B2791" s="1"/>
    </row>
    <row r="2792" spans="2:2" x14ac:dyDescent="0.25">
      <c r="B2792" s="1"/>
    </row>
    <row r="2793" spans="2:2" x14ac:dyDescent="0.25">
      <c r="B2793" s="1"/>
    </row>
    <row r="2794" spans="2:2" x14ac:dyDescent="0.25">
      <c r="B2794" s="1"/>
    </row>
    <row r="2795" spans="2:2" x14ac:dyDescent="0.25">
      <c r="B2795" s="1"/>
    </row>
    <row r="2796" spans="2:2" x14ac:dyDescent="0.25">
      <c r="B2796" s="1"/>
    </row>
    <row r="2797" spans="2:2" x14ac:dyDescent="0.25">
      <c r="B2797" s="1"/>
    </row>
    <row r="2798" spans="2:2" x14ac:dyDescent="0.25">
      <c r="B2798" s="1"/>
    </row>
    <row r="2799" spans="2:2" x14ac:dyDescent="0.25">
      <c r="B2799" s="1"/>
    </row>
    <row r="2800" spans="2:2" x14ac:dyDescent="0.25">
      <c r="B2800" s="1"/>
    </row>
    <row r="2801" spans="2:2" x14ac:dyDescent="0.25">
      <c r="B2801" s="1"/>
    </row>
    <row r="2802" spans="2:2" x14ac:dyDescent="0.25">
      <c r="B2802" s="1"/>
    </row>
    <row r="2803" spans="2:2" x14ac:dyDescent="0.25">
      <c r="B2803" s="1"/>
    </row>
    <row r="2804" spans="2:2" x14ac:dyDescent="0.25">
      <c r="B2804" s="1"/>
    </row>
    <row r="2805" spans="2:2" x14ac:dyDescent="0.25">
      <c r="B2805" s="1"/>
    </row>
    <row r="2806" spans="2:2" x14ac:dyDescent="0.25">
      <c r="B2806" s="1"/>
    </row>
    <row r="2807" spans="2:2" x14ac:dyDescent="0.25">
      <c r="B2807" s="1"/>
    </row>
    <row r="2808" spans="2:2" x14ac:dyDescent="0.25">
      <c r="B2808" s="1"/>
    </row>
    <row r="2809" spans="2:2" x14ac:dyDescent="0.25">
      <c r="B2809" s="1"/>
    </row>
    <row r="2810" spans="2:2" x14ac:dyDescent="0.25">
      <c r="B2810" s="1"/>
    </row>
    <row r="2811" spans="2:2" x14ac:dyDescent="0.25">
      <c r="B2811" s="1"/>
    </row>
    <row r="2812" spans="2:2" x14ac:dyDescent="0.25">
      <c r="B2812" s="1"/>
    </row>
    <row r="2813" spans="2:2" x14ac:dyDescent="0.25">
      <c r="B2813" s="1"/>
    </row>
    <row r="2814" spans="2:2" x14ac:dyDescent="0.25">
      <c r="B2814" s="1"/>
    </row>
    <row r="2815" spans="2:2" x14ac:dyDescent="0.25">
      <c r="B2815" s="1"/>
    </row>
    <row r="2816" spans="2:2" x14ac:dyDescent="0.25">
      <c r="B2816" s="1"/>
    </row>
    <row r="2817" spans="2:2" x14ac:dyDescent="0.25">
      <c r="B2817" s="1"/>
    </row>
    <row r="2818" spans="2:2" x14ac:dyDescent="0.25">
      <c r="B2818" s="1"/>
    </row>
    <row r="2819" spans="2:2" x14ac:dyDescent="0.25">
      <c r="B2819" s="1"/>
    </row>
    <row r="2820" spans="2:2" x14ac:dyDescent="0.25">
      <c r="B2820" s="1"/>
    </row>
    <row r="2821" spans="2:2" x14ac:dyDescent="0.25">
      <c r="B2821" s="1"/>
    </row>
    <row r="2822" spans="2:2" x14ac:dyDescent="0.25">
      <c r="B2822" s="1"/>
    </row>
    <row r="2823" spans="2:2" x14ac:dyDescent="0.25">
      <c r="B2823" s="1"/>
    </row>
    <row r="2824" spans="2:2" x14ac:dyDescent="0.25">
      <c r="B2824" s="1"/>
    </row>
    <row r="2825" spans="2:2" x14ac:dyDescent="0.25">
      <c r="B2825" s="1"/>
    </row>
    <row r="2826" spans="2:2" x14ac:dyDescent="0.25">
      <c r="B2826" s="1"/>
    </row>
    <row r="2827" spans="2:2" x14ac:dyDescent="0.25">
      <c r="B2827" s="1"/>
    </row>
    <row r="2828" spans="2:2" x14ac:dyDescent="0.25">
      <c r="B2828" s="1"/>
    </row>
    <row r="2829" spans="2:2" x14ac:dyDescent="0.25">
      <c r="B2829" s="1"/>
    </row>
    <row r="2830" spans="2:2" x14ac:dyDescent="0.25">
      <c r="B2830" s="1"/>
    </row>
    <row r="2831" spans="2:2" x14ac:dyDescent="0.25">
      <c r="B2831" s="1"/>
    </row>
    <row r="2832" spans="2:2" x14ac:dyDescent="0.25">
      <c r="B2832" s="1"/>
    </row>
    <row r="2833" spans="2:2" x14ac:dyDescent="0.25">
      <c r="B2833" s="1"/>
    </row>
    <row r="2834" spans="2:2" x14ac:dyDescent="0.25">
      <c r="B2834" s="1"/>
    </row>
    <row r="2835" spans="2:2" x14ac:dyDescent="0.25">
      <c r="B2835" s="1"/>
    </row>
    <row r="2836" spans="2:2" x14ac:dyDescent="0.25">
      <c r="B2836" s="1"/>
    </row>
    <row r="2837" spans="2:2" x14ac:dyDescent="0.25">
      <c r="B2837" s="1"/>
    </row>
    <row r="2838" spans="2:2" x14ac:dyDescent="0.25">
      <c r="B2838" s="1"/>
    </row>
    <row r="2839" spans="2:2" x14ac:dyDescent="0.25">
      <c r="B2839" s="1"/>
    </row>
    <row r="2840" spans="2:2" x14ac:dyDescent="0.25">
      <c r="B2840" s="1"/>
    </row>
    <row r="2841" spans="2:2" x14ac:dyDescent="0.25">
      <c r="B2841" s="1"/>
    </row>
    <row r="2842" spans="2:2" x14ac:dyDescent="0.25">
      <c r="B2842" s="1"/>
    </row>
    <row r="2843" spans="2:2" x14ac:dyDescent="0.25">
      <c r="B2843" s="1"/>
    </row>
    <row r="2844" spans="2:2" x14ac:dyDescent="0.25">
      <c r="B2844" s="1"/>
    </row>
    <row r="2845" spans="2:2" x14ac:dyDescent="0.25">
      <c r="B2845" s="1"/>
    </row>
    <row r="2846" spans="2:2" x14ac:dyDescent="0.25">
      <c r="B2846" s="1"/>
    </row>
    <row r="2847" spans="2:2" x14ac:dyDescent="0.25">
      <c r="B2847" s="1"/>
    </row>
    <row r="2848" spans="2:2" x14ac:dyDescent="0.25">
      <c r="B2848" s="1"/>
    </row>
    <row r="2849" spans="2:2" x14ac:dyDescent="0.25">
      <c r="B2849" s="1"/>
    </row>
    <row r="2850" spans="2:2" x14ac:dyDescent="0.25">
      <c r="B2850" s="1"/>
    </row>
    <row r="2851" spans="2:2" x14ac:dyDescent="0.25">
      <c r="B2851" s="1"/>
    </row>
    <row r="2852" spans="2:2" x14ac:dyDescent="0.25">
      <c r="B2852" s="1"/>
    </row>
    <row r="2853" spans="2:2" x14ac:dyDescent="0.25">
      <c r="B2853" s="1"/>
    </row>
    <row r="2854" spans="2:2" x14ac:dyDescent="0.25">
      <c r="B2854" s="1"/>
    </row>
    <row r="2855" spans="2:2" x14ac:dyDescent="0.25">
      <c r="B2855" s="1"/>
    </row>
    <row r="2856" spans="2:2" x14ac:dyDescent="0.25">
      <c r="B2856" s="1"/>
    </row>
    <row r="2857" spans="2:2" x14ac:dyDescent="0.25">
      <c r="B2857" s="1"/>
    </row>
    <row r="2858" spans="2:2" x14ac:dyDescent="0.25">
      <c r="B2858" s="1"/>
    </row>
    <row r="2859" spans="2:2" x14ac:dyDescent="0.25">
      <c r="B2859" s="1"/>
    </row>
    <row r="2860" spans="2:2" x14ac:dyDescent="0.25">
      <c r="B2860" s="1"/>
    </row>
    <row r="2861" spans="2:2" x14ac:dyDescent="0.25">
      <c r="B2861" s="1"/>
    </row>
    <row r="2862" spans="2:2" x14ac:dyDescent="0.25">
      <c r="B2862" s="1"/>
    </row>
    <row r="2863" spans="2:2" x14ac:dyDescent="0.25">
      <c r="B2863" s="1"/>
    </row>
    <row r="2864" spans="2:2" x14ac:dyDescent="0.25">
      <c r="B2864" s="1"/>
    </row>
    <row r="2865" spans="2:2" x14ac:dyDescent="0.25">
      <c r="B2865" s="1"/>
    </row>
    <row r="2866" spans="2:2" x14ac:dyDescent="0.25">
      <c r="B2866" s="1"/>
    </row>
    <row r="2867" spans="2:2" x14ac:dyDescent="0.25">
      <c r="B2867" s="1"/>
    </row>
    <row r="2868" spans="2:2" x14ac:dyDescent="0.25">
      <c r="B2868" s="1"/>
    </row>
    <row r="2869" spans="2:2" x14ac:dyDescent="0.25">
      <c r="B2869" s="1"/>
    </row>
    <row r="2870" spans="2:2" x14ac:dyDescent="0.25">
      <c r="B2870" s="1"/>
    </row>
    <row r="2871" spans="2:2" x14ac:dyDescent="0.25">
      <c r="B2871" s="1"/>
    </row>
    <row r="2872" spans="2:2" x14ac:dyDescent="0.25">
      <c r="B2872" s="1"/>
    </row>
    <row r="2873" spans="2:2" x14ac:dyDescent="0.25">
      <c r="B2873" s="1"/>
    </row>
    <row r="2874" spans="2:2" x14ac:dyDescent="0.25">
      <c r="B2874" s="1"/>
    </row>
    <row r="2875" spans="2:2" x14ac:dyDescent="0.25">
      <c r="B2875" s="1"/>
    </row>
    <row r="2876" spans="2:2" x14ac:dyDescent="0.25">
      <c r="B2876" s="1"/>
    </row>
    <row r="2877" spans="2:2" x14ac:dyDescent="0.25">
      <c r="B2877" s="1"/>
    </row>
    <row r="2878" spans="2:2" x14ac:dyDescent="0.25">
      <c r="B2878" s="1"/>
    </row>
    <row r="2879" spans="2:2" x14ac:dyDescent="0.25">
      <c r="B2879" s="1"/>
    </row>
    <row r="2880" spans="2:2" x14ac:dyDescent="0.25">
      <c r="B2880" s="1"/>
    </row>
    <row r="2881" spans="2:2" x14ac:dyDescent="0.25">
      <c r="B2881" s="1"/>
    </row>
    <row r="2882" spans="2:2" x14ac:dyDescent="0.25">
      <c r="B2882" s="1"/>
    </row>
    <row r="2883" spans="2:2" x14ac:dyDescent="0.25">
      <c r="B2883" s="1"/>
    </row>
    <row r="2884" spans="2:2" x14ac:dyDescent="0.25">
      <c r="B2884" s="1"/>
    </row>
    <row r="2885" spans="2:2" x14ac:dyDescent="0.25">
      <c r="B2885" s="1"/>
    </row>
    <row r="2886" spans="2:2" x14ac:dyDescent="0.25">
      <c r="B2886" s="1"/>
    </row>
    <row r="2887" spans="2:2" x14ac:dyDescent="0.25">
      <c r="B2887" s="1"/>
    </row>
    <row r="2888" spans="2:2" x14ac:dyDescent="0.25">
      <c r="B2888" s="1"/>
    </row>
    <row r="2889" spans="2:2" x14ac:dyDescent="0.25">
      <c r="B2889" s="1"/>
    </row>
    <row r="2890" spans="2:2" x14ac:dyDescent="0.25">
      <c r="B2890" s="1"/>
    </row>
    <row r="2891" spans="2:2" x14ac:dyDescent="0.25">
      <c r="B2891" s="1"/>
    </row>
    <row r="2892" spans="2:2" x14ac:dyDescent="0.25">
      <c r="B2892" s="1"/>
    </row>
    <row r="2893" spans="2:2" x14ac:dyDescent="0.25">
      <c r="B2893" s="1"/>
    </row>
    <row r="2894" spans="2:2" x14ac:dyDescent="0.25">
      <c r="B2894" s="1"/>
    </row>
    <row r="2895" spans="2:2" x14ac:dyDescent="0.25">
      <c r="B2895" s="1"/>
    </row>
    <row r="2896" spans="2:2" x14ac:dyDescent="0.25">
      <c r="B2896" s="1"/>
    </row>
    <row r="2897" spans="2:2" x14ac:dyDescent="0.25">
      <c r="B2897" s="1"/>
    </row>
    <row r="2898" spans="2:2" x14ac:dyDescent="0.25">
      <c r="B2898" s="1"/>
    </row>
    <row r="2899" spans="2:2" x14ac:dyDescent="0.25">
      <c r="B2899" s="1"/>
    </row>
    <row r="2900" spans="2:2" x14ac:dyDescent="0.25">
      <c r="B2900" s="1"/>
    </row>
    <row r="2901" spans="2:2" x14ac:dyDescent="0.25">
      <c r="B2901" s="1"/>
    </row>
    <row r="2902" spans="2:2" x14ac:dyDescent="0.25">
      <c r="B2902" s="1"/>
    </row>
    <row r="2903" spans="2:2" x14ac:dyDescent="0.25">
      <c r="B2903" s="1"/>
    </row>
    <row r="2904" spans="2:2" x14ac:dyDescent="0.25">
      <c r="B2904" s="1"/>
    </row>
    <row r="2905" spans="2:2" x14ac:dyDescent="0.25">
      <c r="B2905" s="1"/>
    </row>
    <row r="2906" spans="2:2" x14ac:dyDescent="0.25">
      <c r="B2906" s="1"/>
    </row>
    <row r="2907" spans="2:2" x14ac:dyDescent="0.25">
      <c r="B2907" s="1"/>
    </row>
    <row r="2908" spans="2:2" x14ac:dyDescent="0.25">
      <c r="B2908" s="1"/>
    </row>
    <row r="2909" spans="2:2" x14ac:dyDescent="0.25">
      <c r="B2909" s="1"/>
    </row>
    <row r="2910" spans="2:2" x14ac:dyDescent="0.25">
      <c r="B2910" s="1"/>
    </row>
    <row r="2911" spans="2:2" x14ac:dyDescent="0.25">
      <c r="B2911" s="1"/>
    </row>
    <row r="2912" spans="2:2" x14ac:dyDescent="0.25">
      <c r="B2912" s="1"/>
    </row>
    <row r="2913" spans="2:2" x14ac:dyDescent="0.25">
      <c r="B2913" s="1"/>
    </row>
    <row r="2914" spans="2:2" x14ac:dyDescent="0.25">
      <c r="B2914" s="1"/>
    </row>
    <row r="2915" spans="2:2" x14ac:dyDescent="0.25">
      <c r="B2915" s="1"/>
    </row>
    <row r="2916" spans="2:2" x14ac:dyDescent="0.25">
      <c r="B2916" s="1"/>
    </row>
    <row r="2917" spans="2:2" x14ac:dyDescent="0.25">
      <c r="B2917" s="1"/>
    </row>
    <row r="2918" spans="2:2" x14ac:dyDescent="0.25">
      <c r="B2918" s="1"/>
    </row>
    <row r="2919" spans="2:2" x14ac:dyDescent="0.25">
      <c r="B2919" s="1"/>
    </row>
    <row r="2920" spans="2:2" x14ac:dyDescent="0.25">
      <c r="B2920" s="1"/>
    </row>
    <row r="2921" spans="2:2" x14ac:dyDescent="0.25">
      <c r="B2921" s="1"/>
    </row>
    <row r="2922" spans="2:2" x14ac:dyDescent="0.25">
      <c r="B2922" s="1"/>
    </row>
    <row r="2923" spans="2:2" x14ac:dyDescent="0.25">
      <c r="B2923" s="1"/>
    </row>
    <row r="2924" spans="2:2" x14ac:dyDescent="0.25">
      <c r="B2924" s="1"/>
    </row>
    <row r="2925" spans="2:2" x14ac:dyDescent="0.25">
      <c r="B2925" s="1"/>
    </row>
    <row r="2926" spans="2:2" x14ac:dyDescent="0.25">
      <c r="B2926" s="1"/>
    </row>
    <row r="2927" spans="2:2" x14ac:dyDescent="0.25">
      <c r="B2927" s="1"/>
    </row>
    <row r="2928" spans="2:2" x14ac:dyDescent="0.25">
      <c r="B2928" s="1"/>
    </row>
    <row r="2929" spans="2:2" x14ac:dyDescent="0.25">
      <c r="B2929" s="1"/>
    </row>
    <row r="2930" spans="2:2" x14ac:dyDescent="0.25">
      <c r="B2930" s="1"/>
    </row>
    <row r="2931" spans="2:2" x14ac:dyDescent="0.25">
      <c r="B2931" s="1"/>
    </row>
    <row r="2932" spans="2:2" x14ac:dyDescent="0.25">
      <c r="B2932" s="1"/>
    </row>
    <row r="2933" spans="2:2" x14ac:dyDescent="0.25">
      <c r="B2933" s="1"/>
    </row>
    <row r="2934" spans="2:2" x14ac:dyDescent="0.25">
      <c r="B2934" s="1"/>
    </row>
    <row r="2935" spans="2:2" x14ac:dyDescent="0.25">
      <c r="B2935" s="1"/>
    </row>
    <row r="2936" spans="2:2" x14ac:dyDescent="0.25">
      <c r="B2936" s="1"/>
    </row>
    <row r="2937" spans="2:2" x14ac:dyDescent="0.25">
      <c r="B2937" s="1"/>
    </row>
    <row r="2938" spans="2:2" x14ac:dyDescent="0.25">
      <c r="B2938" s="1"/>
    </row>
    <row r="2939" spans="2:2" x14ac:dyDescent="0.25">
      <c r="B2939" s="1"/>
    </row>
    <row r="2940" spans="2:2" x14ac:dyDescent="0.25">
      <c r="B2940" s="1"/>
    </row>
    <row r="2941" spans="2:2" x14ac:dyDescent="0.25">
      <c r="B2941" s="1"/>
    </row>
    <row r="2942" spans="2:2" x14ac:dyDescent="0.25">
      <c r="B2942" s="1"/>
    </row>
    <row r="2943" spans="2:2" x14ac:dyDescent="0.25">
      <c r="B2943" s="1"/>
    </row>
    <row r="2944" spans="2:2" x14ac:dyDescent="0.25">
      <c r="B2944" s="1"/>
    </row>
    <row r="2945" spans="2:2" x14ac:dyDescent="0.25">
      <c r="B2945" s="1"/>
    </row>
    <row r="2946" spans="2:2" x14ac:dyDescent="0.25">
      <c r="B2946" s="1"/>
    </row>
    <row r="2947" spans="2:2" x14ac:dyDescent="0.25">
      <c r="B2947" s="1"/>
    </row>
    <row r="2948" spans="2:2" x14ac:dyDescent="0.25">
      <c r="B2948" s="1"/>
    </row>
    <row r="2949" spans="2:2" x14ac:dyDescent="0.25">
      <c r="B2949" s="1"/>
    </row>
    <row r="2950" spans="2:2" x14ac:dyDescent="0.25">
      <c r="B2950" s="1"/>
    </row>
    <row r="2951" spans="2:2" x14ac:dyDescent="0.25">
      <c r="B2951" s="1"/>
    </row>
    <row r="2952" spans="2:2" x14ac:dyDescent="0.25">
      <c r="B2952" s="1"/>
    </row>
    <row r="2953" spans="2:2" x14ac:dyDescent="0.25">
      <c r="B2953" s="1"/>
    </row>
    <row r="2954" spans="2:2" x14ac:dyDescent="0.25">
      <c r="B2954" s="1"/>
    </row>
    <row r="2955" spans="2:2" x14ac:dyDescent="0.25">
      <c r="B2955" s="1"/>
    </row>
    <row r="2956" spans="2:2" x14ac:dyDescent="0.25">
      <c r="B2956" s="1"/>
    </row>
    <row r="2957" spans="2:2" x14ac:dyDescent="0.25">
      <c r="B2957" s="1"/>
    </row>
    <row r="2958" spans="2:2" x14ac:dyDescent="0.25">
      <c r="B2958" s="1"/>
    </row>
    <row r="2959" spans="2:2" x14ac:dyDescent="0.25">
      <c r="B2959" s="1"/>
    </row>
    <row r="2960" spans="2:2" x14ac:dyDescent="0.25">
      <c r="B2960" s="1"/>
    </row>
    <row r="2961" spans="2:2" x14ac:dyDescent="0.25">
      <c r="B2961" s="1"/>
    </row>
    <row r="2962" spans="2:2" x14ac:dyDescent="0.25">
      <c r="B2962" s="1"/>
    </row>
    <row r="2963" spans="2:2" x14ac:dyDescent="0.25">
      <c r="B2963" s="1"/>
    </row>
    <row r="2964" spans="2:2" x14ac:dyDescent="0.25">
      <c r="B2964" s="1"/>
    </row>
    <row r="2965" spans="2:2" x14ac:dyDescent="0.25">
      <c r="B2965" s="1"/>
    </row>
    <row r="2966" spans="2:2" x14ac:dyDescent="0.25">
      <c r="B2966" s="1"/>
    </row>
    <row r="2967" spans="2:2" x14ac:dyDescent="0.25">
      <c r="B2967" s="1"/>
    </row>
    <row r="2968" spans="2:2" x14ac:dyDescent="0.25">
      <c r="B2968" s="1"/>
    </row>
    <row r="2969" spans="2:2" x14ac:dyDescent="0.25">
      <c r="B2969" s="1"/>
    </row>
    <row r="2970" spans="2:2" x14ac:dyDescent="0.25">
      <c r="B2970" s="1"/>
    </row>
    <row r="2971" spans="2:2" x14ac:dyDescent="0.25">
      <c r="B2971" s="1"/>
    </row>
    <row r="2972" spans="2:2" x14ac:dyDescent="0.25">
      <c r="B2972" s="1"/>
    </row>
    <row r="2973" spans="2:2" x14ac:dyDescent="0.25">
      <c r="B2973" s="1"/>
    </row>
    <row r="2974" spans="2:2" x14ac:dyDescent="0.25">
      <c r="B2974" s="1"/>
    </row>
    <row r="2975" spans="2:2" x14ac:dyDescent="0.25">
      <c r="B2975" s="1"/>
    </row>
    <row r="2976" spans="2:2" x14ac:dyDescent="0.25">
      <c r="B2976" s="1"/>
    </row>
    <row r="2977" spans="2:2" x14ac:dyDescent="0.25">
      <c r="B2977" s="1"/>
    </row>
    <row r="2978" spans="2:2" x14ac:dyDescent="0.25">
      <c r="B2978" s="1"/>
    </row>
    <row r="2979" spans="2:2" x14ac:dyDescent="0.25">
      <c r="B2979" s="1"/>
    </row>
    <row r="2980" spans="2:2" x14ac:dyDescent="0.25">
      <c r="B2980" s="1"/>
    </row>
    <row r="2981" spans="2:2" x14ac:dyDescent="0.25">
      <c r="B2981" s="1"/>
    </row>
    <row r="2982" spans="2:2" x14ac:dyDescent="0.25">
      <c r="B2982" s="1"/>
    </row>
    <row r="2983" spans="2:2" x14ac:dyDescent="0.25">
      <c r="B2983" s="1"/>
    </row>
    <row r="2984" spans="2:2" x14ac:dyDescent="0.25">
      <c r="B2984" s="1"/>
    </row>
    <row r="2985" spans="2:2" x14ac:dyDescent="0.25">
      <c r="B2985" s="1"/>
    </row>
    <row r="2986" spans="2:2" x14ac:dyDescent="0.25">
      <c r="B2986" s="1"/>
    </row>
    <row r="2987" spans="2:2" x14ac:dyDescent="0.25">
      <c r="B2987" s="1"/>
    </row>
    <row r="2988" spans="2:2" x14ac:dyDescent="0.25">
      <c r="B2988" s="1"/>
    </row>
    <row r="2989" spans="2:2" x14ac:dyDescent="0.25">
      <c r="B2989" s="1"/>
    </row>
    <row r="2990" spans="2:2" x14ac:dyDescent="0.25">
      <c r="B2990" s="1"/>
    </row>
    <row r="2991" spans="2:2" x14ac:dyDescent="0.25">
      <c r="B2991" s="1"/>
    </row>
    <row r="2992" spans="2:2" x14ac:dyDescent="0.25">
      <c r="B2992" s="1"/>
    </row>
    <row r="2993" spans="2:2" x14ac:dyDescent="0.25">
      <c r="B2993" s="1"/>
    </row>
    <row r="2994" spans="2:2" x14ac:dyDescent="0.25">
      <c r="B2994" s="1"/>
    </row>
    <row r="2995" spans="2:2" x14ac:dyDescent="0.25">
      <c r="B2995" s="1"/>
    </row>
    <row r="2996" spans="2:2" x14ac:dyDescent="0.25">
      <c r="B2996" s="1"/>
    </row>
    <row r="2997" spans="2:2" x14ac:dyDescent="0.25">
      <c r="B2997" s="1"/>
    </row>
    <row r="2998" spans="2:2" x14ac:dyDescent="0.25">
      <c r="B2998" s="1"/>
    </row>
    <row r="2999" spans="2:2" x14ac:dyDescent="0.25">
      <c r="B2999" s="1"/>
    </row>
    <row r="3000" spans="2:2" x14ac:dyDescent="0.25">
      <c r="B3000" s="1"/>
    </row>
    <row r="3001" spans="2:2" x14ac:dyDescent="0.25">
      <c r="B3001" s="1"/>
    </row>
    <row r="3002" spans="2:2" x14ac:dyDescent="0.25">
      <c r="B3002" s="1"/>
    </row>
    <row r="3003" spans="2:2" x14ac:dyDescent="0.25">
      <c r="B3003" s="1"/>
    </row>
    <row r="3004" spans="2:2" x14ac:dyDescent="0.25">
      <c r="B3004" s="1"/>
    </row>
    <row r="3005" spans="2:2" x14ac:dyDescent="0.25">
      <c r="B3005" s="1"/>
    </row>
    <row r="3006" spans="2:2" x14ac:dyDescent="0.25">
      <c r="B3006" s="1"/>
    </row>
    <row r="3007" spans="2:2" x14ac:dyDescent="0.25">
      <c r="B3007" s="1"/>
    </row>
    <row r="3008" spans="2:2" x14ac:dyDescent="0.25">
      <c r="B3008" s="1"/>
    </row>
    <row r="3009" spans="2:2" x14ac:dyDescent="0.25">
      <c r="B3009" s="1"/>
    </row>
    <row r="3010" spans="2:2" x14ac:dyDescent="0.25">
      <c r="B3010" s="1"/>
    </row>
    <row r="3011" spans="2:2" x14ac:dyDescent="0.25">
      <c r="B3011" s="1"/>
    </row>
    <row r="3012" spans="2:2" x14ac:dyDescent="0.25">
      <c r="B3012" s="1"/>
    </row>
    <row r="3013" spans="2:2" x14ac:dyDescent="0.25">
      <c r="B3013" s="1"/>
    </row>
    <row r="3014" spans="2:2" x14ac:dyDescent="0.25">
      <c r="B3014" s="1"/>
    </row>
    <row r="3015" spans="2:2" x14ac:dyDescent="0.25">
      <c r="B3015" s="1"/>
    </row>
    <row r="3016" spans="2:2" x14ac:dyDescent="0.25">
      <c r="B3016" s="1"/>
    </row>
    <row r="3017" spans="2:2" x14ac:dyDescent="0.25">
      <c r="B3017" s="1"/>
    </row>
    <row r="3018" spans="2:2" x14ac:dyDescent="0.25">
      <c r="B3018" s="1"/>
    </row>
    <row r="3019" spans="2:2" x14ac:dyDescent="0.25">
      <c r="B3019" s="1"/>
    </row>
    <row r="3020" spans="2:2" x14ac:dyDescent="0.25">
      <c r="B3020" s="1"/>
    </row>
    <row r="3021" spans="2:2" x14ac:dyDescent="0.25">
      <c r="B3021" s="1"/>
    </row>
    <row r="3022" spans="2:2" x14ac:dyDescent="0.25">
      <c r="B3022" s="1"/>
    </row>
    <row r="3023" spans="2:2" x14ac:dyDescent="0.25">
      <c r="B3023" s="1"/>
    </row>
    <row r="3024" spans="2:2" x14ac:dyDescent="0.25">
      <c r="B3024" s="1"/>
    </row>
    <row r="3025" spans="2:2" x14ac:dyDescent="0.25">
      <c r="B3025" s="1"/>
    </row>
    <row r="3026" spans="2:2" x14ac:dyDescent="0.25">
      <c r="B3026" s="1"/>
    </row>
    <row r="3027" spans="2:2" x14ac:dyDescent="0.25">
      <c r="B3027" s="1"/>
    </row>
    <row r="3028" spans="2:2" x14ac:dyDescent="0.25">
      <c r="B3028" s="1"/>
    </row>
    <row r="3029" spans="2:2" x14ac:dyDescent="0.25">
      <c r="B3029" s="1"/>
    </row>
    <row r="3030" spans="2:2" x14ac:dyDescent="0.25">
      <c r="B3030" s="1"/>
    </row>
    <row r="3031" spans="2:2" x14ac:dyDescent="0.25">
      <c r="B3031" s="1"/>
    </row>
    <row r="3032" spans="2:2" x14ac:dyDescent="0.25">
      <c r="B3032" s="1"/>
    </row>
    <row r="3033" spans="2:2" x14ac:dyDescent="0.25">
      <c r="B3033" s="1"/>
    </row>
    <row r="3034" spans="2:2" x14ac:dyDescent="0.25">
      <c r="B3034" s="1"/>
    </row>
    <row r="3035" spans="2:2" x14ac:dyDescent="0.25">
      <c r="B3035" s="1"/>
    </row>
    <row r="3036" spans="2:2" x14ac:dyDescent="0.25">
      <c r="B3036" s="1"/>
    </row>
    <row r="3037" spans="2:2" x14ac:dyDescent="0.25">
      <c r="B3037" s="1"/>
    </row>
    <row r="3038" spans="2:2" x14ac:dyDescent="0.25">
      <c r="B3038" s="1"/>
    </row>
    <row r="3039" spans="2:2" x14ac:dyDescent="0.25">
      <c r="B3039" s="1"/>
    </row>
    <row r="3040" spans="2:2" x14ac:dyDescent="0.25">
      <c r="B3040" s="1"/>
    </row>
    <row r="3041" spans="2:2" x14ac:dyDescent="0.25">
      <c r="B3041" s="1"/>
    </row>
    <row r="3042" spans="2:2" x14ac:dyDescent="0.25">
      <c r="B3042" s="1"/>
    </row>
    <row r="3043" spans="2:2" x14ac:dyDescent="0.25">
      <c r="B3043" s="1"/>
    </row>
    <row r="3044" spans="2:2" x14ac:dyDescent="0.25">
      <c r="B3044" s="1"/>
    </row>
    <row r="3045" spans="2:2" x14ac:dyDescent="0.25">
      <c r="B3045" s="1"/>
    </row>
    <row r="3046" spans="2:2" x14ac:dyDescent="0.25">
      <c r="B3046" s="1"/>
    </row>
    <row r="3047" spans="2:2" x14ac:dyDescent="0.25">
      <c r="B3047" s="1"/>
    </row>
    <row r="3048" spans="2:2" x14ac:dyDescent="0.25">
      <c r="B3048" s="1"/>
    </row>
    <row r="3049" spans="2:2" x14ac:dyDescent="0.25">
      <c r="B3049" s="1"/>
    </row>
    <row r="3050" spans="2:2" x14ac:dyDescent="0.25">
      <c r="B3050" s="1"/>
    </row>
    <row r="3051" spans="2:2" x14ac:dyDescent="0.25">
      <c r="B3051" s="1"/>
    </row>
    <row r="3052" spans="2:2" x14ac:dyDescent="0.25">
      <c r="B3052" s="1"/>
    </row>
    <row r="3053" spans="2:2" x14ac:dyDescent="0.25">
      <c r="B3053" s="1"/>
    </row>
    <row r="3054" spans="2:2" x14ac:dyDescent="0.25">
      <c r="B3054" s="1"/>
    </row>
    <row r="3055" spans="2:2" x14ac:dyDescent="0.25">
      <c r="B3055" s="1"/>
    </row>
    <row r="3056" spans="2:2" x14ac:dyDescent="0.25">
      <c r="B3056" s="1"/>
    </row>
    <row r="3057" spans="2:2" x14ac:dyDescent="0.25">
      <c r="B3057" s="1"/>
    </row>
    <row r="3058" spans="2:2" x14ac:dyDescent="0.25">
      <c r="B3058" s="1"/>
    </row>
    <row r="3059" spans="2:2" x14ac:dyDescent="0.25">
      <c r="B3059" s="1"/>
    </row>
    <row r="3060" spans="2:2" x14ac:dyDescent="0.25">
      <c r="B3060" s="1"/>
    </row>
    <row r="3061" spans="2:2" x14ac:dyDescent="0.25">
      <c r="B3061" s="1"/>
    </row>
    <row r="3062" spans="2:2" x14ac:dyDescent="0.25">
      <c r="B3062" s="1"/>
    </row>
    <row r="3063" spans="2:2" x14ac:dyDescent="0.25">
      <c r="B3063" s="1"/>
    </row>
    <row r="3064" spans="2:2" x14ac:dyDescent="0.25">
      <c r="B3064" s="1"/>
    </row>
    <row r="3065" spans="2:2" x14ac:dyDescent="0.25">
      <c r="B3065" s="1"/>
    </row>
    <row r="3066" spans="2:2" x14ac:dyDescent="0.25">
      <c r="B3066" s="1"/>
    </row>
    <row r="3067" spans="2:2" x14ac:dyDescent="0.25">
      <c r="B3067" s="1"/>
    </row>
    <row r="3068" spans="2:2" x14ac:dyDescent="0.25">
      <c r="B3068" s="1"/>
    </row>
    <row r="3069" spans="2:2" x14ac:dyDescent="0.25">
      <c r="B3069" s="1"/>
    </row>
    <row r="3070" spans="2:2" x14ac:dyDescent="0.25">
      <c r="B3070" s="1"/>
    </row>
    <row r="3071" spans="2:2" x14ac:dyDescent="0.25">
      <c r="B3071" s="1"/>
    </row>
    <row r="3072" spans="2:2" x14ac:dyDescent="0.25">
      <c r="B3072" s="1"/>
    </row>
    <row r="3073" spans="2:2" x14ac:dyDescent="0.25">
      <c r="B3073" s="1"/>
    </row>
    <row r="3074" spans="2:2" x14ac:dyDescent="0.25">
      <c r="B3074" s="1"/>
    </row>
    <row r="3075" spans="2:2" x14ac:dyDescent="0.25">
      <c r="B3075" s="1"/>
    </row>
    <row r="3076" spans="2:2" x14ac:dyDescent="0.25">
      <c r="B3076" s="1"/>
    </row>
    <row r="3077" spans="2:2" x14ac:dyDescent="0.25">
      <c r="B3077" s="1"/>
    </row>
    <row r="3078" spans="2:2" x14ac:dyDescent="0.25">
      <c r="B3078" s="1"/>
    </row>
    <row r="3079" spans="2:2" x14ac:dyDescent="0.25">
      <c r="B3079" s="1"/>
    </row>
    <row r="3080" spans="2:2" x14ac:dyDescent="0.25">
      <c r="B3080" s="1"/>
    </row>
    <row r="3081" spans="2:2" x14ac:dyDescent="0.25">
      <c r="B3081" s="1"/>
    </row>
    <row r="3082" spans="2:2" x14ac:dyDescent="0.25">
      <c r="B3082" s="1"/>
    </row>
    <row r="3083" spans="2:2" x14ac:dyDescent="0.25">
      <c r="B3083" s="1"/>
    </row>
    <row r="3084" spans="2:2" x14ac:dyDescent="0.25">
      <c r="B3084" s="1"/>
    </row>
    <row r="3085" spans="2:2" x14ac:dyDescent="0.25">
      <c r="B3085" s="1"/>
    </row>
    <row r="3086" spans="2:2" x14ac:dyDescent="0.25">
      <c r="B3086" s="1"/>
    </row>
    <row r="3087" spans="2:2" x14ac:dyDescent="0.25">
      <c r="B3087" s="1"/>
    </row>
    <row r="3088" spans="2:2" x14ac:dyDescent="0.25">
      <c r="B3088" s="1"/>
    </row>
    <row r="3089" spans="2:2" x14ac:dyDescent="0.25">
      <c r="B3089" s="1"/>
    </row>
    <row r="3090" spans="2:2" x14ac:dyDescent="0.25">
      <c r="B3090" s="1"/>
    </row>
    <row r="3091" spans="2:2" x14ac:dyDescent="0.25">
      <c r="B3091" s="1"/>
    </row>
    <row r="3092" spans="2:2" x14ac:dyDescent="0.25">
      <c r="B3092" s="1"/>
    </row>
    <row r="3093" spans="2:2" x14ac:dyDescent="0.25">
      <c r="B3093" s="1"/>
    </row>
    <row r="3094" spans="2:2" x14ac:dyDescent="0.25">
      <c r="B3094" s="1"/>
    </row>
    <row r="3095" spans="2:2" x14ac:dyDescent="0.25">
      <c r="B3095" s="1"/>
    </row>
    <row r="3096" spans="2:2" x14ac:dyDescent="0.25">
      <c r="B3096" s="1"/>
    </row>
    <row r="3097" spans="2:2" x14ac:dyDescent="0.25">
      <c r="B3097" s="1"/>
    </row>
  </sheetData>
  <mergeCells count="2">
    <mergeCell ref="A6:B6"/>
    <mergeCell ref="A3:D3"/>
  </mergeCells>
  <dataValidations count="1">
    <dataValidation type="whole" allowBlank="1" showInputMessage="1" showErrorMessage="1" errorTitle="GREŠKA" error="U ovo polje je dozvoljen unos samo brojčanih vrijednosti (bez decimala!)" sqref="C17:C18 E17:E18" xr:uid="{00000000-0002-0000-0000-000000000000}">
      <formula1>0</formula1>
      <formula2>10000000000</formula2>
    </dataValidation>
  </dataValidations>
  <pageMargins left="0.7" right="0.7" top="0.75" bottom="0.75" header="0.3" footer="0.3"/>
  <pageSetup paperSize="9" scale="88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3"/>
  <sheetViews>
    <sheetView workbookViewId="0"/>
  </sheetViews>
  <sheetFormatPr defaultRowHeight="15" x14ac:dyDescent="0.25"/>
  <sheetData>
    <row r="33" spans="4:4" x14ac:dyDescent="0.25">
      <c r="D3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POSEBNI DIO</vt:lpstr>
      <vt:lpstr>Sheet2</vt:lpstr>
      <vt:lpstr>Sheet1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2024-12-03T11:10:38Z</cp:lastPrinted>
  <dcterms:created xsi:type="dcterms:W3CDTF">2022-10-31T10:11:38Z</dcterms:created>
  <dcterms:modified xsi:type="dcterms:W3CDTF">2024-12-03T11:10:47Z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